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STAT'!$A$1:$L$49</definedName>
    <definedName name="_xlnm.Print_Area" localSheetId="4">'NOTES'!$A$1:$I$244</definedName>
  </definedNames>
  <calcPr fullCalcOnLoad="1"/>
</workbook>
</file>

<file path=xl/sharedStrings.xml><?xml version="1.0" encoding="utf-8"?>
<sst xmlns="http://schemas.openxmlformats.org/spreadsheetml/2006/main" count="418" uniqueCount="329">
  <si>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</si>
  <si>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</si>
  <si>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</si>
  <si>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</si>
  <si>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</si>
  <si>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</si>
  <si>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</si>
  <si>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</si>
  <si>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</si>
  <si>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</si>
  <si>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</si>
  <si>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</si>
  <si>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</si>
  <si>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</si>
  <si>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</si>
  <si>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</si>
  <si>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</si>
  <si>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</si>
  <si>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</si>
  <si>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</si>
  <si>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</si>
  <si>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</si>
  <si>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</si>
  <si>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</si>
  <si>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</si>
  <si>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</si>
  <si>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</si>
  <si>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</si>
  <si>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</si>
  <si>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</si>
  <si>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</si>
  <si>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</si>
  <si>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</si>
  <si>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</si>
  <si>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</si>
  <si>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</si>
  <si>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</si>
  <si>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</si>
  <si>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</si>
  <si>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</si>
  <si>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</si>
  <si>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</si>
  <si>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</si>
  <si>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</si>
  <si>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</si>
  <si>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</si>
  <si>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</si>
  <si>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</si>
  <si>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</si>
  <si>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</si>
  <si>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</si>
  <si>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</si>
  <si>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</si>
  <si>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 xml:space="preserve">The interim financial report should be read in conjunction with the audited financial statements of the </t>
  </si>
  <si>
    <t>financial period.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</si>
  <si>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</si>
  <si>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</si>
  <si>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</si>
  <si>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</si>
  <si>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</si>
  <si>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</si>
  <si>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</si>
  <si>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</si>
  <si>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</si>
  <si>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</si>
  <si>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</si>
  <si>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</si>
  <si>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</si>
  <si>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</si>
  <si>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</si>
  <si>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</si>
  <si>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</si>
  <si>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</si>
  <si>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</si>
  <si>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</si>
  <si>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</si>
  <si>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</si>
  <si>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</si>
  <si>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</si>
  <si>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</si>
  <si>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</si>
  <si>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</si>
  <si>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</si>
  <si>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</si>
  <si>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</si>
  <si>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</si>
  <si>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</si>
  <si>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</si>
  <si>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</si>
  <si>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</si>
  <si>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</si>
  <si>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</si>
  <si>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</si>
  <si>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</si>
  <si>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</si>
  <si>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</si>
  <si>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</si>
  <si>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</si>
  <si>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</si>
  <si>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</si>
  <si>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</si>
  <si>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</si>
  <si>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</si>
  <si>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</si>
  <si>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</si>
  <si>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</si>
  <si>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</si>
  <si>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</si>
  <si>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</si>
  <si>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</si>
  <si>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</si>
  <si>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</si>
  <si>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</si>
  <si>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</si>
  <si>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</si>
  <si>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</si>
  <si>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</si>
  <si>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</si>
  <si>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</si>
  <si>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</si>
  <si>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</si>
  <si>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</si>
  <si>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</si>
  <si>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</si>
  <si>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</si>
  <si>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</si>
  <si>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</si>
  <si>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</si>
  <si>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</si>
  <si>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3 months</t>
  </si>
  <si>
    <t>Cash and cash equivalents at 31 March</t>
  </si>
  <si>
    <t>There has been no change in the composition of the Group.</t>
  </si>
  <si>
    <t>Current period</t>
  </si>
  <si>
    <t>Deposits with licensed banks</t>
  </si>
  <si>
    <t>Progress billings</t>
  </si>
  <si>
    <t>ICSLS -equity</t>
  </si>
  <si>
    <t>component</t>
  </si>
  <si>
    <t>There were no material events subsequent to the end of the current quarter.</t>
  </si>
  <si>
    <t>I) Basic Earnings per share</t>
  </si>
  <si>
    <t>Net profit for the period</t>
  </si>
  <si>
    <t>Increase in ICSLS price</t>
  </si>
  <si>
    <t xml:space="preserve">Distribution to holders of ICSLS </t>
  </si>
  <si>
    <t>Profit/(Loss) before taxation</t>
  </si>
  <si>
    <t xml:space="preserve">There were no items affecting assets, liabilities, equity, net income or cash flows of the Group that </t>
  </si>
  <si>
    <t>This note is not applicable for the financial period under review.</t>
  </si>
  <si>
    <t>Basic Earnings per share (Sen)</t>
  </si>
  <si>
    <t>are unusual because of their nature, size or incidence during the quarter under review.</t>
  </si>
  <si>
    <t xml:space="preserve"> Less: Fixed deposit in Sinking Fund Account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</si>
  <si>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</si>
  <si>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</si>
  <si>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</si>
  <si>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 xml:space="preserve">The accounting policies and methods of computation adopted by the Group in this interim financial </t>
  </si>
  <si>
    <t>denominator (per 1000 shares)</t>
  </si>
  <si>
    <t>Balance as of 1 January 2006</t>
  </si>
  <si>
    <t>Balance as of 31 March 2006</t>
  </si>
  <si>
    <t>1)</t>
  </si>
  <si>
    <t xml:space="preserve">Northern Elevator Berhad ("NEB"), a 60% subsidiary of Emico has commenced legal proceedings in the 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</si>
  <si>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</si>
  <si>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</si>
  <si>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</si>
  <si>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</si>
  <si>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</si>
  <si>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</si>
  <si>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</si>
  <si>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</si>
  <si>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There were no corporate proposals announced but not completed other than as disclosed below:</t>
  </si>
  <si>
    <t xml:space="preserve">Penang High Court Civil No. 22-387-2004 (MT4) against Nanyang Siang Pau and Tan Hoo Chuan </t>
  </si>
  <si>
    <t xml:space="preserve">("Defendants") for damages including (aggravated) and/or exemplary damages for written defamation, an </t>
  </si>
  <si>
    <t xml:space="preserve">injunction to stop the Defendants whether, on its own or through their agents or otherwise from publishing </t>
  </si>
  <si>
    <t xml:space="preserve">The interim financial report is unaudited and has been prepared in compliance with FRS 134,  Interim 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</si>
  <si>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</si>
  <si>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</si>
  <si>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</si>
  <si>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</si>
  <si>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</si>
  <si>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</si>
  <si>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</si>
  <si>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</si>
  <si>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</si>
  <si>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</si>
  <si>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</si>
  <si>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</si>
  <si>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</si>
  <si>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</si>
  <si>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</si>
  <si>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Total Equity</t>
  </si>
  <si>
    <t>Minority interests</t>
  </si>
  <si>
    <t>A13</t>
  </si>
  <si>
    <t>Discontinued Operation</t>
  </si>
  <si>
    <t>On 7 December 2005, The Group publicly announced the decision to dispose three of Northern Elevator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</si>
  <si>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</si>
  <si>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</si>
  <si>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</si>
  <si>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</si>
  <si>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</si>
  <si>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</si>
  <si>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</si>
  <si>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</si>
  <si>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</si>
  <si>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Profit for the period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</si>
  <si>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</si>
  <si>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</si>
  <si>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</si>
  <si>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</si>
  <si>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 xml:space="preserve">Profit for the period from discontinued operation </t>
  </si>
  <si>
    <t>Basic, profit from discontinued operation (sen)</t>
  </si>
  <si>
    <t>Profit/(Loss) for the period from continuing operations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</si>
  <si>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</si>
  <si>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</si>
  <si>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</si>
  <si>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</si>
  <si>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 xml:space="preserve">Effects of exchange rate changes </t>
  </si>
  <si>
    <t>Financial Reporting and paragraph 9.22 of the Listing Requirements of Bursa Malaysia Securities  Berhad.</t>
  </si>
  <si>
    <t>EXPLANATORY NOTES PURSUANT TO FRS 134</t>
  </si>
  <si>
    <t>Segment Revenue</t>
  </si>
  <si>
    <t>Revenue from continuing operations:</t>
  </si>
  <si>
    <t>Segment Results</t>
  </si>
  <si>
    <t>Results from continuing operations:</t>
  </si>
  <si>
    <t>3 months ended</t>
  </si>
  <si>
    <t>The revenue, results and cash flows of the three subsidiaries were as follows:</t>
  </si>
  <si>
    <t>31/3/2006</t>
  </si>
  <si>
    <t>Profit before taxation</t>
  </si>
  <si>
    <t>Profit for the period from a discontinued operation</t>
  </si>
  <si>
    <t>Cash flows from operating activities</t>
  </si>
  <si>
    <t>Cash flows from investing activities</t>
  </si>
  <si>
    <t>Cash flows from financing activities</t>
  </si>
  <si>
    <t>Total cash flows</t>
  </si>
  <si>
    <t xml:space="preserve"> Prepaid lease payments</t>
  </si>
  <si>
    <t>due to availability of tax losses and unabsorbed capital allowances of certain subsidiary companies</t>
  </si>
  <si>
    <t>to set off against its profits.</t>
  </si>
  <si>
    <t xml:space="preserve">Profit attributable to ordinary equity holders: </t>
  </si>
  <si>
    <t xml:space="preserve">  Profit from discontinued operation (RM'000)</t>
  </si>
  <si>
    <t>Continuing operations (Sen)</t>
  </si>
  <si>
    <t>Discontinued operation (Sen)</t>
  </si>
  <si>
    <t xml:space="preserve"> Total</t>
  </si>
  <si>
    <t xml:space="preserve">a) Numerator </t>
  </si>
  <si>
    <t xml:space="preserve">  Interest saved from conversion of ICSLS net of taxation (RM'000)</t>
  </si>
  <si>
    <t>Assumed conversion of ICSLS into ordinary shares</t>
  </si>
  <si>
    <t>Basic, for profit for the period (sen)</t>
  </si>
  <si>
    <t>an injunction restraining the Defendants from infringing , passing off and manufacturing products</t>
  </si>
  <si>
    <t>in violation of the Plaintiffs trade mark;</t>
  </si>
  <si>
    <t>withdrawal Removal or dislodgement from Registrar of Companies of the name "Fuji" are any other</t>
  </si>
  <si>
    <t>name bearing or resembling the name "Fuji";</t>
  </si>
  <si>
    <t xml:space="preserve">On 17 April 2006, the court ordered an interim injuction against the Defendants preventing them from using </t>
  </si>
  <si>
    <t xml:space="preserve">the trade mark, logo or any mark with the conjunctive work FUJI and/or Northern with an upward arrow in </t>
  </si>
  <si>
    <t xml:space="preserve">     Term loan </t>
  </si>
  <si>
    <t>except  for the adoption of the following Financial Reporting Standards ("FRS") effective for financial</t>
  </si>
  <si>
    <t xml:space="preserve">  Loss from continuing operation (RM'000)</t>
  </si>
  <si>
    <t xml:space="preserve">As previously stated </t>
  </si>
  <si>
    <t>Balance as of 1 January 2006 (restated)</t>
  </si>
  <si>
    <t>Expenses excluding depreciation and amortisation, finance cost and tax</t>
  </si>
  <si>
    <t>Prior year adjustment -effects of adopting FRS 3</t>
  </si>
  <si>
    <t>Net assets per share (RM)</t>
  </si>
  <si>
    <t>Continued Operations</t>
  </si>
  <si>
    <t>Discontinued Operations</t>
  </si>
  <si>
    <t>AS AT 31 MARCH 2007</t>
  </si>
  <si>
    <t>UNAUDITED QUARTERLY REPORT FOR THE FINANCIAL QUARTER ENDED 31 MARCH 2007</t>
  </si>
  <si>
    <t>31-12-06</t>
  </si>
  <si>
    <t xml:space="preserve">Balance as of 1 January 2007 </t>
  </si>
  <si>
    <t>FOR THE 3 MONTHS ENDED 31 MARCH 2007</t>
  </si>
  <si>
    <t>Balance as of 31 March 2007</t>
  </si>
  <si>
    <t>31-03-07</t>
  </si>
  <si>
    <t>Current tax assets</t>
  </si>
  <si>
    <t>Other receivables &amp; other assets</t>
  </si>
  <si>
    <t>Share Premium</t>
  </si>
  <si>
    <t>Exchange Reserve</t>
  </si>
  <si>
    <t>FOR THE FINANCIAL QUARTER ENDED 31 MARCH 2007</t>
  </si>
  <si>
    <t xml:space="preserve">  Statement for the year ended 31 December 2006)</t>
  </si>
  <si>
    <t>(The Condensed Consolidated Income Statement should be read in conjunction with the Annual Financial Statement  for the year ended 31 December 2006)</t>
  </si>
  <si>
    <t xml:space="preserve">Group for the year ended 31 December 2006. </t>
  </si>
  <si>
    <t>report are consistent with those adopted in the financial statements for the year ended 31 December 2006</t>
  </si>
  <si>
    <t>The auditors' report on the financial statements for the year ended 31 December 2006 was not qualified.</t>
  </si>
  <si>
    <t>The analysis by activity of the Group for the financial period ended 31 March 2007 are as follows:</t>
  </si>
  <si>
    <t>31/3/2007</t>
  </si>
  <si>
    <t>Group borrowings and debt securities as at 31 March  2007 are as follows:</t>
  </si>
  <si>
    <t>Details of pending litigation as at 24 May 2007 are as follow:</t>
  </si>
  <si>
    <t>The Directors do not recommend any dividend for the period ended 31 March 2007.</t>
  </si>
  <si>
    <t>Conversion of ICSLS into shares</t>
  </si>
  <si>
    <t xml:space="preserve"> Less: Cash held as security value</t>
  </si>
  <si>
    <t>period beginning 1 January 2007:-</t>
  </si>
  <si>
    <t>FRS 124</t>
  </si>
  <si>
    <t xml:space="preserve">    Related Party Disclosures</t>
  </si>
  <si>
    <t>The adoption of FRS 124 does not have significant financial impact on the Group.</t>
  </si>
  <si>
    <t>There have been no issuance and repayment of debt and equity securities for the financial quarter ended</t>
  </si>
  <si>
    <t>31 March  2007 except for the conversion of 1,986 units ICSLS into 183,806 ordinary shares on 30 March  2007.</t>
  </si>
  <si>
    <t>The valuations of  land and building have been brought forward without amendments from the previous</t>
  </si>
  <si>
    <t xml:space="preserve">annual financial statements. </t>
  </si>
  <si>
    <t>Berhad subsidiaries comprising the lift and escalators division. The disposal of the subsidiaries was</t>
  </si>
  <si>
    <t xml:space="preserve">completed on 29 August 2006.The results of the three subsidiaries were classified as discontinued </t>
  </si>
  <si>
    <t>opeartions in the income statement for the period ended 31 March 2006.</t>
  </si>
  <si>
    <t xml:space="preserve">  3 months </t>
  </si>
  <si>
    <t xml:space="preserve">The Group's effective tax rate for the period ended 31 March 2007 is lower than the statutory tax rate </t>
  </si>
  <si>
    <t>(The Condensed Consolidated Balance Sheet should be read in conjunction with the Annual Financial Statement for the year ended 31 December 2006)</t>
  </si>
  <si>
    <t>&lt;----------------------------   Attributable to equity holders of parent     ---------------------------------&gt;</t>
  </si>
  <si>
    <t>Reserve on</t>
  </si>
  <si>
    <t>Consolidation</t>
  </si>
  <si>
    <t xml:space="preserve">  Profit/ (Loss) from continuing operations (RM'000)</t>
  </si>
  <si>
    <t>Fully diluted</t>
  </si>
  <si>
    <t>N/A</t>
  </si>
  <si>
    <t xml:space="preserve">Basic, profit/ (loss) from continuing operations (sen) </t>
  </si>
  <si>
    <t xml:space="preserve">     Other borrowings</t>
  </si>
  <si>
    <t>application into Court for leave to reply.</t>
  </si>
  <si>
    <t>or cause or allow to be published the said libel against the plaintiff and interest at such rate of 8% thereafter</t>
  </si>
  <si>
    <t xml:space="preserve">NEB's solicitors are of the opinion that NEB stands a good chance of establishing a defamation case against </t>
  </si>
  <si>
    <t>the Defendants and claims for damages are to be determined by the Court.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</si>
  <si>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</si>
  <si>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</si>
  <si>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</si>
  <si>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a circle.  The injunction will be in effect until the disposal of the suit. The Defendants have filed an appeal to the</t>
  </si>
  <si>
    <t xml:space="preserve">Court of Appeal against the High Court's decision on 17 April 2006. Claims by the Plaintiff for damages are </t>
  </si>
  <si>
    <t>to be determined by the Court.</t>
  </si>
  <si>
    <t>The Plaintiff's solicitors are of the opinion that the Plaintiff has a strong case against the Defendants and</t>
  </si>
  <si>
    <t>need to pursue the same to prevent any damage to their business, The estimated costs are to be in region</t>
  </si>
  <si>
    <t>of RM130,000.</t>
  </si>
  <si>
    <t xml:space="preserve">The Group achieved  a turnover of RM18.9 million as compared to RM15.1 million for the preceding </t>
  </si>
  <si>
    <t xml:space="preserve">corresponding period. In tandem with the improved turnover, the Group recorded  a profit before taxation of </t>
  </si>
  <si>
    <t xml:space="preserve">RM0.64 million for current quarter as compared to a loss before taxation of RM0.95 million for preceding </t>
  </si>
  <si>
    <t xml:space="preserve">corresponding period. </t>
  </si>
  <si>
    <t>The Group will continue to dispose off certain non-productive assets to generate fund for the redemption of</t>
  </si>
  <si>
    <t>Loan Stocks which will expire in May 2009 in order to reduce the gearing ratio of the Group and enhance the</t>
  </si>
  <si>
    <t>cashflow position of the Group through lower coupon payments being made.</t>
  </si>
  <si>
    <t>On 8 March 2007, the Board announced that  Emico Development Sdn Bhd ("EDSB"), a wholly</t>
  </si>
  <si>
    <t>owned subsidiary of Emico had on 6 March 2007 entered into a conditional sale and purchase</t>
  </si>
  <si>
    <t>agreement ("Conditional SPA") with G &amp; C Utama Sdn Bhd ("Purchaser") for the disposal of</t>
  </si>
  <si>
    <t>79.75% equity interest in Emico Properties Sdn Bhd ("EPSB") for a total cash consideration of</t>
  </si>
  <si>
    <t>RM6,800,000.</t>
  </si>
  <si>
    <t xml:space="preserve">The Directors are not aware of any contingent liabilities that have arisen since the last annual </t>
  </si>
  <si>
    <t>balance sheet date.</t>
  </si>
  <si>
    <t>until full and final settlement. The matter is currently fixed for case management on 5 June 2007 pending NEB's.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</si>
</sst>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8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9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173" fontId="1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Font="1" applyAlignment="1">
      <alignment/>
    </xf>
    <xf numFmtId="173" fontId="0" fillId="0" borderId="0" xfId="15" applyNumberFormat="1" applyAlignment="1">
      <alignment/>
    </xf>
    <xf numFmtId="2" fontId="1" fillId="0" borderId="5" xfId="0" applyNumberFormat="1" applyFont="1" applyBorder="1" applyAlignment="1">
      <alignment/>
    </xf>
    <xf numFmtId="49" fontId="1" fillId="0" borderId="0" xfId="15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3" fontId="1" fillId="0" borderId="12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43" fontId="1" fillId="0" borderId="2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1" fillId="0" borderId="4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" xfId="0" applyFill="1" applyBorder="1" applyAlignment="1">
      <alignment/>
    </xf>
    <xf numFmtId="173" fontId="1" fillId="0" borderId="15" xfId="0" applyNumberFormat="1" applyFont="1" applyBorder="1" applyAlignment="1">
      <alignment/>
    </xf>
    <xf numFmtId="173" fontId="1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256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19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17">
        <v>39172</v>
      </c>
      <c r="H9" s="17">
        <v>38807</v>
      </c>
      <c r="I9" s="3"/>
      <c r="J9" s="17">
        <v>39172</v>
      </c>
      <c r="K9" s="17">
        <v>38807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 t="s">
        <v>0</v>
      </c>
      <c r="L11" s="1"/>
    </row>
    <row r="12" spans="1:12" ht="12.75">
      <c r="A12" s="38" t="s">
        <v>253</v>
      </c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25</v>
      </c>
      <c r="B13" s="1"/>
      <c r="C13" s="1"/>
      <c r="D13" s="1"/>
      <c r="E13" s="1"/>
      <c r="F13" s="1"/>
      <c r="G13" s="12">
        <v>18880</v>
      </c>
      <c r="H13" s="12">
        <v>15062</v>
      </c>
      <c r="I13" s="1"/>
      <c r="J13" s="12">
        <v>18880</v>
      </c>
      <c r="K13" s="12">
        <v>15062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 t="s">
        <v>0</v>
      </c>
      <c r="H14" s="5" t="s">
        <v>0</v>
      </c>
      <c r="I14" s="1"/>
      <c r="J14" s="5" t="s">
        <v>0</v>
      </c>
      <c r="K14" s="5" t="s">
        <v>0</v>
      </c>
      <c r="L14" s="1"/>
      <c r="M14" s="1"/>
      <c r="N14" s="1"/>
      <c r="O14" s="1"/>
    </row>
    <row r="15" spans="1:15" ht="12.75">
      <c r="A15" s="1" t="s">
        <v>190</v>
      </c>
      <c r="B15" s="1"/>
      <c r="C15" s="1"/>
      <c r="D15" s="1"/>
      <c r="E15" s="1"/>
      <c r="F15" s="1"/>
      <c r="G15" s="5">
        <v>174</v>
      </c>
      <c r="H15" s="5">
        <v>157</v>
      </c>
      <c r="I15" s="1"/>
      <c r="J15" s="5">
        <v>174</v>
      </c>
      <c r="K15" s="5">
        <v>157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191</v>
      </c>
      <c r="B17" s="1"/>
      <c r="C17" s="1"/>
      <c r="D17" s="1"/>
      <c r="E17" s="1"/>
      <c r="F17" s="1"/>
      <c r="G17" s="5">
        <v>-401</v>
      </c>
      <c r="H17" s="5">
        <v>-309</v>
      </c>
      <c r="I17" s="1"/>
      <c r="J17" s="5">
        <v>-401</v>
      </c>
      <c r="K17" s="5">
        <v>-309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250</v>
      </c>
      <c r="B19" s="1"/>
      <c r="C19" s="1"/>
      <c r="D19" s="1"/>
      <c r="E19" s="1"/>
      <c r="F19" s="1"/>
      <c r="G19" s="5">
        <v>-16944</v>
      </c>
      <c r="H19" s="5">
        <v>-14738</v>
      </c>
      <c r="I19" s="1"/>
      <c r="J19" s="5">
        <v>-16944</v>
      </c>
      <c r="K19" s="5">
        <v>-14738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F21" s="1"/>
      <c r="G21" s="6">
        <v>-1070</v>
      </c>
      <c r="H21" s="6">
        <v>-1123</v>
      </c>
      <c r="I21" s="1"/>
      <c r="J21" s="6">
        <v>-1070</v>
      </c>
      <c r="K21" s="6">
        <v>-1123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142</v>
      </c>
      <c r="B23" s="1"/>
      <c r="C23" s="1"/>
      <c r="D23" s="1"/>
      <c r="E23" s="1"/>
      <c r="F23" s="1"/>
      <c r="G23" s="7">
        <f>SUM(G13:G21)</f>
        <v>639</v>
      </c>
      <c r="H23" s="7">
        <f>SUM(H13:H21)</f>
        <v>-951</v>
      </c>
      <c r="I23" s="1"/>
      <c r="J23" s="7">
        <f>SUM(J13:J21)</f>
        <v>639</v>
      </c>
      <c r="K23" s="7">
        <f>SUM(K13:K21)</f>
        <v>-951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7"/>
      <c r="H24" s="7"/>
      <c r="I24" s="1"/>
      <c r="J24" s="7"/>
      <c r="K24" s="7"/>
      <c r="L24" s="1"/>
      <c r="M24" s="1"/>
      <c r="N24" s="1"/>
      <c r="O24" s="1"/>
    </row>
    <row r="25" spans="1:15" ht="12.75">
      <c r="A25" s="1" t="s">
        <v>55</v>
      </c>
      <c r="B25" s="1"/>
      <c r="C25" s="1"/>
      <c r="D25" s="1"/>
      <c r="E25" s="1"/>
      <c r="F25" s="1"/>
      <c r="G25" s="8">
        <v>-57</v>
      </c>
      <c r="H25" s="8">
        <v>-12</v>
      </c>
      <c r="I25" s="1"/>
      <c r="J25" s="8">
        <v>-57</v>
      </c>
      <c r="K25" s="8">
        <v>-12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2" ht="12.75">
      <c r="A27" s="2" t="s">
        <v>206</v>
      </c>
      <c r="G27" s="16">
        <f>+G23+G25</f>
        <v>582</v>
      </c>
      <c r="H27" s="16">
        <f>+H23+H25</f>
        <v>-963</v>
      </c>
      <c r="J27" s="16">
        <f>+J23+J25</f>
        <v>582</v>
      </c>
      <c r="K27" s="16">
        <f>+K23+K25</f>
        <v>-963</v>
      </c>
      <c r="L27" s="1"/>
    </row>
    <row r="28" spans="1:12" ht="12.75">
      <c r="A28" s="2"/>
      <c r="G28" s="16"/>
      <c r="H28" s="16"/>
      <c r="J28" s="16"/>
      <c r="K28" s="16"/>
      <c r="L28" s="1"/>
    </row>
    <row r="29" spans="1:12" ht="12.75">
      <c r="A29" s="38" t="s">
        <v>254</v>
      </c>
      <c r="G29" s="1"/>
      <c r="H29" s="1"/>
      <c r="J29" s="1"/>
      <c r="K29" s="1"/>
      <c r="L29" s="1"/>
    </row>
    <row r="30" spans="1:12" ht="12.75">
      <c r="A30" s="2" t="s">
        <v>204</v>
      </c>
      <c r="G30" s="7">
        <v>0</v>
      </c>
      <c r="H30" s="7">
        <v>2540</v>
      </c>
      <c r="I30" s="60"/>
      <c r="J30" s="7">
        <v>0</v>
      </c>
      <c r="K30" s="7">
        <v>2540</v>
      </c>
      <c r="L30" s="1"/>
    </row>
    <row r="31" spans="1:12" ht="12.75">
      <c r="A31" s="74"/>
      <c r="G31" s="56"/>
      <c r="H31" s="56"/>
      <c r="J31" s="56"/>
      <c r="K31" s="56"/>
      <c r="L31" s="1"/>
    </row>
    <row r="32" spans="1:12" ht="13.5" thickBot="1">
      <c r="A32" s="2" t="s">
        <v>199</v>
      </c>
      <c r="B32" s="1"/>
      <c r="C32" s="1"/>
      <c r="D32" s="1"/>
      <c r="E32" s="1"/>
      <c r="F32" s="1"/>
      <c r="G32" s="57">
        <f>+G27+G30</f>
        <v>582</v>
      </c>
      <c r="H32" s="57">
        <f>+H27+H30</f>
        <v>1577</v>
      </c>
      <c r="I32" s="1"/>
      <c r="J32" s="57">
        <f>+J27+J30</f>
        <v>582</v>
      </c>
      <c r="K32" s="57">
        <f>+K27+K30</f>
        <v>1577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200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201</v>
      </c>
      <c r="B35" s="1"/>
      <c r="C35" s="1"/>
      <c r="D35" s="1"/>
      <c r="E35" s="1"/>
      <c r="F35" s="1"/>
      <c r="G35" s="7">
        <v>592</v>
      </c>
      <c r="H35" s="7">
        <v>619</v>
      </c>
      <c r="I35" s="1"/>
      <c r="J35" s="7">
        <v>592</v>
      </c>
      <c r="K35" s="7">
        <v>619</v>
      </c>
      <c r="L35" s="1"/>
    </row>
    <row r="36" spans="1:12" ht="12.75">
      <c r="A36" s="1" t="s">
        <v>202</v>
      </c>
      <c r="B36" s="1"/>
      <c r="C36" s="1"/>
      <c r="D36" s="1"/>
      <c r="E36" s="1"/>
      <c r="F36" s="1"/>
      <c r="G36" s="7">
        <v>-10</v>
      </c>
      <c r="H36" s="7">
        <v>958</v>
      </c>
      <c r="I36" s="1"/>
      <c r="J36" s="7">
        <v>-10</v>
      </c>
      <c r="K36" s="7">
        <v>958</v>
      </c>
      <c r="L36" s="1"/>
    </row>
    <row r="37" spans="1:12" ht="12.75">
      <c r="A37" s="1"/>
      <c r="B37" s="1"/>
      <c r="C37" s="1"/>
      <c r="D37" s="1"/>
      <c r="E37" s="1"/>
      <c r="F37" s="1"/>
      <c r="G37" s="15"/>
      <c r="H37" s="15"/>
      <c r="I37" s="1"/>
      <c r="J37" s="15"/>
      <c r="K37" s="15"/>
      <c r="L37" s="1"/>
    </row>
    <row r="38" spans="1:12" ht="13.5" thickBot="1">
      <c r="A38" s="1"/>
      <c r="B38" s="1"/>
      <c r="C38" s="1"/>
      <c r="D38" s="1"/>
      <c r="E38" s="1"/>
      <c r="F38" s="1"/>
      <c r="G38" s="9">
        <f>+G35+G36</f>
        <v>582</v>
      </c>
      <c r="H38" s="9">
        <f>+H35+H36</f>
        <v>1577</v>
      </c>
      <c r="I38" s="1"/>
      <c r="J38" s="9">
        <f>+J35+J36</f>
        <v>582</v>
      </c>
      <c r="K38" s="9">
        <f>+K35+K36</f>
        <v>1577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2" t="s">
        <v>203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299</v>
      </c>
      <c r="B41" s="1"/>
      <c r="C41" s="1"/>
      <c r="D41" s="1"/>
      <c r="E41" s="1"/>
      <c r="F41" s="1"/>
      <c r="G41" s="59">
        <f>+NOTES!G240</f>
        <v>0.673908561134684</v>
      </c>
      <c r="H41" s="59">
        <f>+NOTES!H240</f>
        <v>-0.942388983309365</v>
      </c>
      <c r="I41" s="1"/>
      <c r="J41" s="59">
        <f>+G41</f>
        <v>0.673908561134684</v>
      </c>
      <c r="K41" s="59">
        <f>+H41</f>
        <v>-0.942388983309365</v>
      </c>
      <c r="L41" s="1"/>
    </row>
    <row r="42" spans="1:12" ht="12.75">
      <c r="A42" s="1" t="s">
        <v>205</v>
      </c>
      <c r="B42" s="1"/>
      <c r="C42" s="1"/>
      <c r="D42" s="1"/>
      <c r="E42" s="1"/>
      <c r="F42" s="1"/>
      <c r="G42" s="59">
        <v>0</v>
      </c>
      <c r="H42" s="59">
        <f>+NOTES!H241</f>
        <v>1.6603477578768466</v>
      </c>
      <c r="I42" s="1"/>
      <c r="J42" s="59">
        <f>+G42</f>
        <v>0</v>
      </c>
      <c r="K42" s="59">
        <f>+H42</f>
        <v>1.6603477578768466</v>
      </c>
      <c r="L42" s="1"/>
    </row>
    <row r="43" spans="1:12" ht="12.75">
      <c r="A43" s="1"/>
      <c r="B43" s="1"/>
      <c r="C43" s="1"/>
      <c r="D43" s="1"/>
      <c r="E43" s="1"/>
      <c r="F43" s="1"/>
      <c r="G43" s="58"/>
      <c r="H43" s="58"/>
      <c r="I43" s="1"/>
      <c r="J43" s="58"/>
      <c r="K43" s="58"/>
      <c r="L43" s="1"/>
    </row>
    <row r="44" spans="1:12" ht="13.5" thickBot="1">
      <c r="A44" s="1" t="s">
        <v>238</v>
      </c>
      <c r="B44" s="1"/>
      <c r="C44" s="1"/>
      <c r="D44" s="1"/>
      <c r="E44" s="1"/>
      <c r="F44" s="1"/>
      <c r="G44" s="61">
        <f>+G41+G42</f>
        <v>0.673908561134684</v>
      </c>
      <c r="H44" s="61">
        <f>+H41+H42</f>
        <v>0.7179587745674816</v>
      </c>
      <c r="I44" s="1"/>
      <c r="J44" s="61">
        <f>+J41+J42</f>
        <v>0.673908561134684</v>
      </c>
      <c r="K44" s="61">
        <f>+K41+K42</f>
        <v>0.7179587745674816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thickBot="1">
      <c r="A46" s="1" t="s">
        <v>297</v>
      </c>
      <c r="B46" s="1"/>
      <c r="C46" s="1"/>
      <c r="D46" s="1"/>
      <c r="E46" s="1"/>
      <c r="F46" s="1"/>
      <c r="G46" s="76" t="s">
        <v>298</v>
      </c>
      <c r="H46" s="76" t="s">
        <v>298</v>
      </c>
      <c r="I46" s="1"/>
      <c r="J46" s="76" t="s">
        <v>298</v>
      </c>
      <c r="K46" s="76" t="s">
        <v>298</v>
      </c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1" ht="12.75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268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7"/>
      <c r="H51" s="1"/>
      <c r="I51" s="1"/>
      <c r="J51" s="1"/>
      <c r="K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</sheetData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workbookViewId="0" topLeftCell="A1">
      <selection activeCell="G66" sqref="G66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255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8" t="s">
        <v>261</v>
      </c>
      <c r="H9" s="3"/>
      <c r="I9" s="18" t="s">
        <v>257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 t="s">
        <v>0</v>
      </c>
    </row>
    <row r="12" spans="1:9" ht="12.75">
      <c r="A12" s="2" t="s">
        <v>170</v>
      </c>
      <c r="B12" s="1"/>
      <c r="C12" s="1"/>
      <c r="D12" s="1"/>
      <c r="E12" s="1"/>
      <c r="F12" s="1"/>
      <c r="G12" s="35"/>
      <c r="H12" s="3"/>
      <c r="I12" s="3"/>
    </row>
    <row r="13" spans="1:9" ht="12.75">
      <c r="A13" s="2" t="s">
        <v>177</v>
      </c>
      <c r="B13" s="1"/>
      <c r="C13" s="1"/>
      <c r="D13" s="1"/>
      <c r="E13" s="1"/>
      <c r="F13" s="1"/>
      <c r="G13" s="51"/>
      <c r="H13" s="3"/>
      <c r="I13" s="51"/>
    </row>
    <row r="14" spans="1:9" ht="12.75">
      <c r="A14" s="1" t="s">
        <v>40</v>
      </c>
      <c r="B14" s="1"/>
      <c r="C14" s="1"/>
      <c r="D14" s="1"/>
      <c r="E14" s="1"/>
      <c r="F14" s="1"/>
      <c r="G14" s="5">
        <v>14293</v>
      </c>
      <c r="H14" s="7"/>
      <c r="I14" s="5">
        <v>14497</v>
      </c>
    </row>
    <row r="15" spans="1:9" ht="12.75">
      <c r="A15" s="1" t="s">
        <v>227</v>
      </c>
      <c r="B15" s="1"/>
      <c r="C15" s="1"/>
      <c r="D15" s="1"/>
      <c r="E15" s="1"/>
      <c r="F15" s="1"/>
      <c r="G15" s="5">
        <v>1199</v>
      </c>
      <c r="H15" s="7"/>
      <c r="I15" s="5">
        <v>1207</v>
      </c>
    </row>
    <row r="16" spans="1:9" ht="12.75">
      <c r="A16" s="1" t="s">
        <v>41</v>
      </c>
      <c r="B16" s="1"/>
      <c r="C16" s="1"/>
      <c r="D16" s="1"/>
      <c r="E16" s="1"/>
      <c r="F16" s="1"/>
      <c r="G16" s="5">
        <v>3896</v>
      </c>
      <c r="H16" s="7"/>
      <c r="I16" s="5">
        <v>3903</v>
      </c>
    </row>
    <row r="17" spans="1:9" ht="12.75">
      <c r="A17" s="1" t="s">
        <v>42</v>
      </c>
      <c r="B17" s="1"/>
      <c r="C17" s="1"/>
      <c r="D17" s="1"/>
      <c r="E17" s="1"/>
      <c r="F17" s="1"/>
      <c r="G17" s="5">
        <v>1361</v>
      </c>
      <c r="H17" s="7"/>
      <c r="I17" s="5">
        <v>1361</v>
      </c>
    </row>
    <row r="18" spans="1:9" ht="12.75">
      <c r="A18" s="1" t="s">
        <v>127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43</v>
      </c>
      <c r="B19" s="1"/>
      <c r="C19" s="1"/>
      <c r="D19" s="1"/>
      <c r="E19" s="1"/>
      <c r="F19" s="1"/>
      <c r="G19" s="5">
        <v>622</v>
      </c>
      <c r="H19" s="7"/>
      <c r="I19" s="5">
        <v>622</v>
      </c>
    </row>
    <row r="20" spans="1:9" ht="12.75">
      <c r="A20" s="1" t="s">
        <v>44</v>
      </c>
      <c r="B20" s="1"/>
      <c r="C20" s="1"/>
      <c r="D20" s="1"/>
      <c r="E20" s="1"/>
      <c r="F20" s="1"/>
      <c r="G20" s="6">
        <v>28694</v>
      </c>
      <c r="H20" s="10"/>
      <c r="I20" s="6">
        <v>26986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50370</v>
      </c>
      <c r="H21" s="10"/>
      <c r="I21" s="13">
        <f>SUM(I14:I20)</f>
        <v>48881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176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28</v>
      </c>
      <c r="D24" s="1"/>
      <c r="E24" s="1"/>
      <c r="F24" s="1"/>
      <c r="G24" s="12">
        <v>38820</v>
      </c>
      <c r="H24" s="10"/>
      <c r="I24" s="12">
        <v>37742</v>
      </c>
    </row>
    <row r="25" spans="1:9" ht="12.75">
      <c r="A25" s="1" t="s">
        <v>20</v>
      </c>
      <c r="B25" s="1"/>
      <c r="D25" s="1"/>
      <c r="E25" s="1"/>
      <c r="F25" s="1"/>
      <c r="G25" s="5">
        <v>6083</v>
      </c>
      <c r="H25" s="10"/>
      <c r="I25" s="5">
        <v>6403</v>
      </c>
    </row>
    <row r="26" spans="1:9" ht="12.75">
      <c r="A26" s="1" t="s">
        <v>21</v>
      </c>
      <c r="B26" s="1"/>
      <c r="D26" s="1"/>
      <c r="E26" s="1"/>
      <c r="F26" s="1"/>
      <c r="G26" s="5">
        <v>20578</v>
      </c>
      <c r="H26" s="10" t="s">
        <v>0</v>
      </c>
      <c r="I26" s="5">
        <v>16735</v>
      </c>
    </row>
    <row r="27" spans="1:9" ht="12.75">
      <c r="A27" s="1" t="s">
        <v>263</v>
      </c>
      <c r="B27" s="1"/>
      <c r="D27" s="1"/>
      <c r="E27" s="1"/>
      <c r="F27" s="1"/>
      <c r="G27" s="5">
        <v>7410</v>
      </c>
      <c r="H27" s="10"/>
      <c r="I27" s="5">
        <v>10009</v>
      </c>
    </row>
    <row r="28" spans="1:9" ht="12.75">
      <c r="A28" s="1" t="s">
        <v>17</v>
      </c>
      <c r="B28" s="1"/>
      <c r="D28" s="1"/>
      <c r="E28" s="1"/>
      <c r="F28" s="1"/>
      <c r="G28" s="5">
        <v>610</v>
      </c>
      <c r="H28" s="10"/>
      <c r="I28" s="5">
        <v>613</v>
      </c>
    </row>
    <row r="29" spans="1:9" ht="12.75">
      <c r="A29" s="1" t="s">
        <v>262</v>
      </c>
      <c r="B29" s="1"/>
      <c r="D29" s="1"/>
      <c r="E29" s="1"/>
      <c r="F29" s="1"/>
      <c r="G29" s="5">
        <v>30</v>
      </c>
      <c r="H29" s="10"/>
      <c r="I29" s="5">
        <v>30</v>
      </c>
    </row>
    <row r="30" spans="1:9" ht="12.75">
      <c r="A30" s="1" t="s">
        <v>133</v>
      </c>
      <c r="B30" s="1"/>
      <c r="D30" s="1"/>
      <c r="E30" s="1"/>
      <c r="F30" s="1"/>
      <c r="G30" s="5">
        <v>6873</v>
      </c>
      <c r="H30" s="10"/>
      <c r="I30" s="5">
        <v>9602</v>
      </c>
    </row>
    <row r="31" spans="1:9" ht="12.75">
      <c r="A31" s="1" t="s">
        <v>22</v>
      </c>
      <c r="B31" s="1"/>
      <c r="D31" s="1"/>
      <c r="E31" s="1"/>
      <c r="F31" s="1"/>
      <c r="G31" s="6">
        <v>5966</v>
      </c>
      <c r="H31" s="10"/>
      <c r="I31" s="6">
        <v>5843</v>
      </c>
    </row>
    <row r="32" spans="2:9" ht="12.75">
      <c r="B32" s="1"/>
      <c r="C32" s="1"/>
      <c r="D32" s="1"/>
      <c r="E32" s="1"/>
      <c r="F32" s="1"/>
      <c r="G32" s="13">
        <f>SUM(G24:G31)</f>
        <v>86370</v>
      </c>
      <c r="H32" s="10"/>
      <c r="I32" s="13">
        <f>SUM(I24:I31)</f>
        <v>86977</v>
      </c>
    </row>
    <row r="33" spans="1:9" ht="12.75">
      <c r="A33" s="1"/>
      <c r="B33" s="1"/>
      <c r="C33" s="1"/>
      <c r="D33" s="1"/>
      <c r="E33" s="1"/>
      <c r="F33" s="1"/>
      <c r="G33" s="7"/>
      <c r="H33" s="10"/>
      <c r="I33" s="7"/>
    </row>
    <row r="34" spans="1:9" ht="12.75">
      <c r="A34" s="1"/>
      <c r="B34" s="1"/>
      <c r="C34" s="1"/>
      <c r="D34" s="1"/>
      <c r="E34" s="1"/>
      <c r="F34" s="1"/>
      <c r="G34" s="15"/>
      <c r="H34" s="10"/>
      <c r="I34" s="15"/>
    </row>
    <row r="35" spans="1:9" ht="13.5" thickBot="1">
      <c r="A35" s="2" t="s">
        <v>192</v>
      </c>
      <c r="B35" s="1"/>
      <c r="C35" s="1"/>
      <c r="D35" s="1"/>
      <c r="E35" s="1"/>
      <c r="F35" s="1"/>
      <c r="G35" s="52">
        <f>+G32+G21</f>
        <v>136740</v>
      </c>
      <c r="H35" s="10"/>
      <c r="I35" s="52">
        <f>+I32+I21</f>
        <v>135858</v>
      </c>
    </row>
    <row r="36" spans="1:9" ht="12.75">
      <c r="A36" s="1"/>
      <c r="B36" s="1"/>
      <c r="C36" s="1"/>
      <c r="D36" s="1"/>
      <c r="E36" s="1"/>
      <c r="F36" s="1"/>
      <c r="G36" s="7"/>
      <c r="H36" s="10"/>
      <c r="I36" s="7"/>
    </row>
    <row r="37" spans="1:9" ht="12.75">
      <c r="A37" s="1"/>
      <c r="B37" s="1"/>
      <c r="C37" s="1"/>
      <c r="D37" s="1"/>
      <c r="E37" s="1"/>
      <c r="F37" s="1"/>
      <c r="G37" s="7"/>
      <c r="H37" s="10"/>
      <c r="I37" s="7"/>
    </row>
    <row r="38" spans="1:9" ht="12.75">
      <c r="A38" s="2" t="s">
        <v>171</v>
      </c>
      <c r="B38" s="1"/>
      <c r="C38" s="1"/>
      <c r="D38" s="1"/>
      <c r="E38" s="1"/>
      <c r="F38" s="1"/>
      <c r="G38" s="7"/>
      <c r="H38" s="10"/>
      <c r="I38" s="7"/>
    </row>
    <row r="39" spans="1:9" ht="12.75">
      <c r="A39" s="2" t="s">
        <v>172</v>
      </c>
      <c r="B39" s="1"/>
      <c r="C39" s="1"/>
      <c r="D39" s="1"/>
      <c r="E39" s="1"/>
      <c r="F39" s="1"/>
      <c r="G39" s="7"/>
      <c r="H39" s="10"/>
      <c r="I39" s="7"/>
    </row>
    <row r="40" spans="1:9" ht="12.75">
      <c r="A40" s="1" t="s">
        <v>173</v>
      </c>
      <c r="B40" s="1"/>
      <c r="C40" s="1"/>
      <c r="D40" s="1"/>
      <c r="E40" s="1"/>
      <c r="F40" s="1"/>
      <c r="G40" s="12">
        <v>51682</v>
      </c>
      <c r="H40" s="10"/>
      <c r="I40" s="12">
        <v>51499</v>
      </c>
    </row>
    <row r="41" spans="1:9" ht="12.75">
      <c r="A41" s="1" t="s">
        <v>178</v>
      </c>
      <c r="B41" s="1"/>
      <c r="C41" s="1"/>
      <c r="D41" s="1"/>
      <c r="E41" s="1"/>
      <c r="F41" s="1"/>
      <c r="G41" s="5">
        <v>37384</v>
      </c>
      <c r="H41" s="10"/>
      <c r="I41" s="5">
        <v>37011</v>
      </c>
    </row>
    <row r="42" spans="1:9" ht="12.75">
      <c r="A42" s="1" t="s">
        <v>264</v>
      </c>
      <c r="B42" s="1"/>
      <c r="C42" s="1"/>
      <c r="D42" s="1"/>
      <c r="E42" s="1"/>
      <c r="F42" s="1"/>
      <c r="G42" s="5">
        <v>7737</v>
      </c>
      <c r="H42" s="10"/>
      <c r="I42" s="5">
        <v>7737</v>
      </c>
    </row>
    <row r="43" spans="1:9" ht="12.75">
      <c r="A43" s="1" t="s">
        <v>265</v>
      </c>
      <c r="C43" s="1"/>
      <c r="D43" s="1"/>
      <c r="E43" s="1"/>
      <c r="F43" s="1"/>
      <c r="G43" s="5">
        <v>-564</v>
      </c>
      <c r="H43" s="10"/>
      <c r="I43" s="5">
        <v>-398</v>
      </c>
    </row>
    <row r="44" spans="1:9" ht="12.75">
      <c r="A44" s="1" t="s">
        <v>27</v>
      </c>
      <c r="C44" s="1"/>
      <c r="D44" s="1"/>
      <c r="E44" s="1"/>
      <c r="F44" s="1"/>
      <c r="G44" s="5">
        <v>-70871</v>
      </c>
      <c r="H44" s="10"/>
      <c r="I44" s="5">
        <v>-70902</v>
      </c>
    </row>
    <row r="45" spans="1:9" ht="12.75">
      <c r="A45" s="1"/>
      <c r="C45" s="1"/>
      <c r="D45" s="1"/>
      <c r="E45" s="1"/>
      <c r="F45" s="1"/>
      <c r="G45" s="12">
        <f>SUM(G40:G44)</f>
        <v>25368</v>
      </c>
      <c r="H45" s="10"/>
      <c r="I45" s="12">
        <f>SUM(I40:I44)</f>
        <v>24947</v>
      </c>
    </row>
    <row r="46" spans="1:9" ht="12.75">
      <c r="A46" s="1" t="s">
        <v>186</v>
      </c>
      <c r="B46" s="1"/>
      <c r="C46" s="1"/>
      <c r="D46" s="1"/>
      <c r="E46" s="1"/>
      <c r="F46" s="1"/>
      <c r="G46" s="6">
        <v>8140</v>
      </c>
      <c r="H46" s="10"/>
      <c r="I46" s="6">
        <v>8150</v>
      </c>
    </row>
    <row r="47" spans="1:9" ht="12.75">
      <c r="A47" s="1" t="s">
        <v>185</v>
      </c>
      <c r="B47" s="1"/>
      <c r="C47" s="1"/>
      <c r="D47" s="1"/>
      <c r="E47" s="1"/>
      <c r="F47" s="1"/>
      <c r="G47" s="13">
        <f>+G45+G46</f>
        <v>33508</v>
      </c>
      <c r="H47" s="10"/>
      <c r="I47" s="13">
        <f>+I45+I46</f>
        <v>33097</v>
      </c>
    </row>
    <row r="48" spans="1:9" ht="12.75">
      <c r="A48" s="1"/>
      <c r="B48" s="1"/>
      <c r="C48" s="1"/>
      <c r="D48" s="1"/>
      <c r="E48" s="1"/>
      <c r="F48" s="1"/>
      <c r="G48" s="7"/>
      <c r="H48" s="10"/>
      <c r="I48" s="7"/>
    </row>
    <row r="49" spans="1:9" ht="12.75">
      <c r="A49" s="2" t="s">
        <v>175</v>
      </c>
      <c r="B49" s="1"/>
      <c r="C49" s="1"/>
      <c r="D49" s="1"/>
      <c r="E49" s="1"/>
      <c r="F49" s="1"/>
      <c r="G49" s="7"/>
      <c r="H49" s="10"/>
      <c r="I49" s="7"/>
    </row>
    <row r="50" spans="1:9" ht="12.75">
      <c r="A50" s="1" t="s">
        <v>179</v>
      </c>
      <c r="B50" s="1"/>
      <c r="C50" s="1"/>
      <c r="D50" s="1"/>
      <c r="E50" s="1"/>
      <c r="F50" s="1"/>
      <c r="G50" s="12">
        <v>41057</v>
      </c>
      <c r="H50" s="10"/>
      <c r="I50" s="12">
        <v>40725</v>
      </c>
    </row>
    <row r="51" spans="1:9" ht="12.75">
      <c r="A51" s="1" t="s">
        <v>178</v>
      </c>
      <c r="B51" s="1"/>
      <c r="C51" s="1"/>
      <c r="D51" s="1"/>
      <c r="E51" s="1"/>
      <c r="F51" s="1"/>
      <c r="G51" s="5">
        <v>3637</v>
      </c>
      <c r="H51" s="10"/>
      <c r="I51" s="5">
        <v>4032</v>
      </c>
    </row>
    <row r="52" spans="1:9" ht="12.75">
      <c r="A52" s="1" t="s">
        <v>180</v>
      </c>
      <c r="B52" s="1"/>
      <c r="C52" s="1"/>
      <c r="D52" s="1"/>
      <c r="E52" s="1"/>
      <c r="F52" s="1"/>
      <c r="G52" s="5">
        <f>671+31</f>
        <v>702</v>
      </c>
      <c r="H52" s="10"/>
      <c r="I52" s="5">
        <v>531</v>
      </c>
    </row>
    <row r="53" spans="1:9" ht="12.75">
      <c r="A53" s="1" t="s">
        <v>181</v>
      </c>
      <c r="B53" s="1"/>
      <c r="C53" s="1"/>
      <c r="D53" s="1"/>
      <c r="E53" s="1"/>
      <c r="F53" s="1"/>
      <c r="G53" s="6">
        <v>580</v>
      </c>
      <c r="H53" s="10"/>
      <c r="I53" s="6">
        <v>583</v>
      </c>
    </row>
    <row r="54" spans="1:9" ht="12.75">
      <c r="A54" s="1"/>
      <c r="B54" s="1"/>
      <c r="C54" s="1"/>
      <c r="D54" s="1"/>
      <c r="E54" s="1"/>
      <c r="F54" s="1"/>
      <c r="G54" s="13">
        <f>SUM(G50:G53)</f>
        <v>45976</v>
      </c>
      <c r="H54" s="10"/>
      <c r="I54" s="13">
        <f>SUM(I50:I53)</f>
        <v>45871</v>
      </c>
    </row>
    <row r="55" spans="1:9" ht="12.75">
      <c r="A55" s="1"/>
      <c r="B55" s="1"/>
      <c r="C55" s="1"/>
      <c r="D55" s="1"/>
      <c r="E55" s="1"/>
      <c r="F55" s="1"/>
      <c r="G55" s="7"/>
      <c r="H55" s="10"/>
      <c r="I55" s="7"/>
    </row>
    <row r="56" spans="1:9" ht="12.75">
      <c r="A56" s="2" t="s">
        <v>174</v>
      </c>
      <c r="B56" s="1"/>
      <c r="C56" s="1"/>
      <c r="D56" s="1"/>
      <c r="E56" s="1"/>
      <c r="F56" s="1"/>
      <c r="G56" s="7"/>
      <c r="H56" s="10"/>
      <c r="I56" s="7"/>
    </row>
    <row r="57" spans="1:9" ht="12.75">
      <c r="A57" s="1" t="s">
        <v>23</v>
      </c>
      <c r="C57" s="1"/>
      <c r="D57" s="1"/>
      <c r="E57" s="1"/>
      <c r="F57" s="1"/>
      <c r="G57" s="12">
        <v>16071</v>
      </c>
      <c r="H57" s="10"/>
      <c r="I57" s="12">
        <v>15177</v>
      </c>
    </row>
    <row r="58" spans="1:9" ht="12.75">
      <c r="A58" s="1" t="s">
        <v>24</v>
      </c>
      <c r="C58" s="1"/>
      <c r="D58" s="1"/>
      <c r="E58" s="1"/>
      <c r="F58" s="1"/>
      <c r="G58" s="5">
        <v>26622</v>
      </c>
      <c r="H58" s="10"/>
      <c r="I58" s="5">
        <v>26980</v>
      </c>
    </row>
    <row r="59" spans="1:9" ht="12.75">
      <c r="A59" s="1" t="s">
        <v>18</v>
      </c>
      <c r="C59" s="1"/>
      <c r="D59" s="1"/>
      <c r="E59" s="1"/>
      <c r="F59" s="1"/>
      <c r="G59" s="5">
        <v>3299</v>
      </c>
      <c r="H59" s="10"/>
      <c r="I59" s="5">
        <v>1505</v>
      </c>
    </row>
    <row r="60" spans="1:9" ht="12.75">
      <c r="A60" s="1" t="s">
        <v>134</v>
      </c>
      <c r="C60" s="1"/>
      <c r="D60" s="1"/>
      <c r="E60" s="1"/>
      <c r="F60" s="1"/>
      <c r="G60" s="5">
        <v>7698</v>
      </c>
      <c r="H60" s="10"/>
      <c r="I60" s="5">
        <v>9332</v>
      </c>
    </row>
    <row r="61" spans="1:9" ht="12.75">
      <c r="A61" s="1" t="s">
        <v>182</v>
      </c>
      <c r="C61" s="1"/>
      <c r="D61" s="1"/>
      <c r="E61" s="1"/>
      <c r="F61" s="1"/>
      <c r="G61" s="5">
        <v>3307</v>
      </c>
      <c r="H61" s="10"/>
      <c r="I61" s="5">
        <v>3637</v>
      </c>
    </row>
    <row r="62" spans="1:9" ht="12.75">
      <c r="A62" s="1" t="s">
        <v>183</v>
      </c>
      <c r="C62" s="1"/>
      <c r="D62" s="1"/>
      <c r="E62" s="1"/>
      <c r="F62" s="1"/>
      <c r="G62" s="5">
        <v>259</v>
      </c>
      <c r="H62" s="10"/>
      <c r="I62" s="5">
        <v>259</v>
      </c>
    </row>
    <row r="63" spans="1:9" ht="12.75">
      <c r="A63" s="1"/>
      <c r="B63" s="1"/>
      <c r="C63" s="1"/>
      <c r="D63" s="1"/>
      <c r="E63" s="1"/>
      <c r="F63" s="1"/>
      <c r="G63" s="13">
        <f>SUM(G57:G62)</f>
        <v>57256</v>
      </c>
      <c r="H63" s="10"/>
      <c r="I63" s="13">
        <f>SUM(I57:I62)</f>
        <v>56890</v>
      </c>
    </row>
    <row r="64" spans="1:9" ht="12.75">
      <c r="A64" s="1"/>
      <c r="B64" s="1"/>
      <c r="C64" s="1"/>
      <c r="D64" s="1"/>
      <c r="E64" s="1"/>
      <c r="F64" s="1"/>
      <c r="G64" s="7"/>
      <c r="H64" s="10"/>
      <c r="I64" s="7"/>
    </row>
    <row r="65" spans="1:9" ht="12.75">
      <c r="A65" s="1"/>
      <c r="B65" s="1"/>
      <c r="C65" s="1"/>
      <c r="D65" s="1"/>
      <c r="E65" s="1"/>
      <c r="F65" s="1"/>
      <c r="G65" s="15"/>
      <c r="H65" s="10"/>
      <c r="I65" s="15"/>
    </row>
    <row r="66" spans="1:9" ht="13.5" thickBot="1">
      <c r="A66" s="2" t="s">
        <v>184</v>
      </c>
      <c r="B66" s="1"/>
      <c r="C66" s="1"/>
      <c r="D66" s="1"/>
      <c r="E66" s="1"/>
      <c r="F66" s="16" t="s">
        <v>0</v>
      </c>
      <c r="G66" s="52">
        <f>+G47+G54+G63</f>
        <v>136740</v>
      </c>
      <c r="H66" s="54"/>
      <c r="I66" s="52">
        <f>+I47+I54+I63</f>
        <v>135858</v>
      </c>
    </row>
    <row r="67" spans="1:9" ht="12.75">
      <c r="A67" s="1"/>
      <c r="B67" s="1"/>
      <c r="C67" s="1"/>
      <c r="D67" s="1"/>
      <c r="E67" s="1"/>
      <c r="F67" s="1"/>
      <c r="G67" s="7"/>
      <c r="H67" s="10"/>
      <c r="I67" s="7"/>
    </row>
    <row r="68" spans="1:9" ht="13.5" thickBot="1">
      <c r="A68" s="1" t="s">
        <v>252</v>
      </c>
      <c r="B68" s="1"/>
      <c r="C68" s="1"/>
      <c r="D68" s="1"/>
      <c r="E68" s="1"/>
      <c r="F68" s="1"/>
      <c r="G68" s="53">
        <f>+G45/G40</f>
        <v>0.4908478774041252</v>
      </c>
      <c r="H68" s="14"/>
      <c r="I68" s="53">
        <f>+I45/I40</f>
        <v>0.4844171731489932</v>
      </c>
    </row>
    <row r="69" spans="1:9" ht="12.75">
      <c r="A69" s="1"/>
      <c r="B69" s="1"/>
      <c r="C69" s="1"/>
      <c r="D69" s="1"/>
      <c r="E69" s="1"/>
      <c r="F69" s="1"/>
      <c r="G69" s="1"/>
      <c r="H69" s="11"/>
      <c r="I69" s="1"/>
    </row>
    <row r="70" spans="1:9" ht="12.75">
      <c r="A70" s="1" t="s">
        <v>292</v>
      </c>
      <c r="B70" s="1"/>
      <c r="C70" s="1"/>
      <c r="D70" s="1"/>
      <c r="E70" s="1"/>
      <c r="F70" s="1"/>
      <c r="G70" s="1"/>
      <c r="H70" s="1"/>
      <c r="I70" s="1"/>
    </row>
    <row r="71" spans="1:9" ht="12.75">
      <c r="A71" s="1" t="s">
        <v>0</v>
      </c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1"/>
      <c r="I72" s="7"/>
    </row>
    <row r="73" spans="1:9" ht="12.75">
      <c r="A73" s="1"/>
      <c r="B73" s="1"/>
      <c r="C73" s="1"/>
      <c r="D73" s="1"/>
      <c r="E73" s="1"/>
      <c r="F73" s="1"/>
      <c r="G73" s="1"/>
      <c r="H73" s="11"/>
      <c r="I73" s="7"/>
    </row>
    <row r="74" spans="1:11" ht="12.75">
      <c r="A74" s="1"/>
      <c r="B74" s="1"/>
      <c r="C74" s="1"/>
      <c r="D74" s="1"/>
      <c r="E74" s="1"/>
      <c r="F74" s="1"/>
      <c r="G74" s="1"/>
      <c r="H74" s="11"/>
      <c r="I74" s="7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1"/>
      <c r="I75" s="7"/>
      <c r="J75" s="1"/>
      <c r="K75" s="1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9" ht="12.75">
      <c r="A77" s="1"/>
      <c r="B77" s="1"/>
      <c r="C77" s="1"/>
      <c r="D77" s="1"/>
      <c r="E77" s="1"/>
      <c r="F77" s="1"/>
      <c r="G77" s="1"/>
      <c r="H77" s="11"/>
      <c r="I77" s="7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7:9" ht="12.75">
      <c r="G99" s="1"/>
      <c r="H99" s="11"/>
      <c r="I99" s="7"/>
    </row>
    <row r="100" spans="7:9" ht="12.75">
      <c r="G100" s="1"/>
      <c r="H100" s="11"/>
      <c r="I100" s="7"/>
    </row>
    <row r="101" spans="7:9" ht="12.75">
      <c r="G101" s="1"/>
      <c r="H101" s="11"/>
      <c r="I101" s="7"/>
    </row>
    <row r="102" spans="7:9" ht="12.75">
      <c r="G102" s="1"/>
      <c r="H102" s="11"/>
      <c r="I102" s="7"/>
    </row>
    <row r="103" spans="7:9" ht="12.75">
      <c r="G103" s="1"/>
      <c r="H103" s="11"/>
      <c r="I103" s="7"/>
    </row>
    <row r="104" spans="7:9" ht="12.75">
      <c r="G104" s="1"/>
      <c r="H104" s="1"/>
      <c r="I104" s="7"/>
    </row>
    <row r="105" spans="7:9" ht="12.75">
      <c r="G105" s="1"/>
      <c r="H105" s="1"/>
      <c r="I105" s="7"/>
    </row>
    <row r="106" spans="7:9" ht="12.75">
      <c r="G106" s="1"/>
      <c r="H106" s="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ht="12.75">
      <c r="I170" s="21"/>
    </row>
    <row r="171" ht="12.75">
      <c r="I171" s="21"/>
    </row>
    <row r="172" ht="12.75">
      <c r="I172" s="21"/>
    </row>
    <row r="173" ht="12.75">
      <c r="I173" s="21"/>
    </row>
    <row r="174" ht="12.75">
      <c r="I174" s="21"/>
    </row>
    <row r="175" ht="12.75">
      <c r="I175" s="21"/>
    </row>
    <row r="176" ht="12.75">
      <c r="I176" s="21"/>
    </row>
    <row r="177" ht="12.75">
      <c r="I177" s="21"/>
    </row>
    <row r="178" ht="12.75">
      <c r="I178" s="21"/>
    </row>
    <row r="179" ht="12.75">
      <c r="I179" s="21"/>
    </row>
    <row r="180" ht="12.75">
      <c r="I180" s="21"/>
    </row>
    <row r="181" ht="12.75">
      <c r="I181" s="21"/>
    </row>
    <row r="182" ht="12.75">
      <c r="I182" s="21"/>
    </row>
    <row r="183" ht="12.75">
      <c r="I183" s="21"/>
    </row>
    <row r="184" ht="12.75">
      <c r="I184" s="21"/>
    </row>
    <row r="185" ht="12.75">
      <c r="I185" s="21"/>
    </row>
    <row r="186" ht="12.75">
      <c r="I186" s="21"/>
    </row>
    <row r="187" ht="12.75">
      <c r="I187" s="21"/>
    </row>
    <row r="188" ht="12.75">
      <c r="I188" s="21"/>
    </row>
  </sheetData>
  <printOptions/>
  <pageMargins left="0.43" right="0.48" top="0.34" bottom="0.21" header="0.5" footer="0.21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7"/>
  <sheetViews>
    <sheetView workbookViewId="0" topLeftCell="A13">
      <selection activeCell="H23" sqref="H23"/>
    </sheetView>
  </sheetViews>
  <sheetFormatPr defaultColWidth="9.140625" defaultRowHeight="12.75"/>
  <cols>
    <col min="3" max="3" width="10.7109375" style="0" customWidth="1"/>
    <col min="8" max="8" width="11.7109375" style="0" bestFit="1" customWidth="1"/>
    <col min="9" max="11" width="11.57421875" style="0" customWidth="1"/>
  </cols>
  <sheetData>
    <row r="1" ht="12.75">
      <c r="A1" s="2" t="s">
        <v>7</v>
      </c>
    </row>
    <row r="2" ht="12.75">
      <c r="A2" s="2" t="s">
        <v>29</v>
      </c>
    </row>
    <row r="3" ht="12.75">
      <c r="A3" s="2" t="s">
        <v>259</v>
      </c>
    </row>
    <row r="4" spans="1:6" ht="12.75">
      <c r="A4" s="2" t="s">
        <v>6</v>
      </c>
      <c r="B4" s="1"/>
      <c r="C4" s="1"/>
      <c r="D4" s="1"/>
      <c r="E4" s="1"/>
      <c r="F4" s="1"/>
    </row>
    <row r="5" spans="1:10" ht="12.75">
      <c r="A5" s="2"/>
      <c r="B5" s="1"/>
      <c r="C5" s="1"/>
      <c r="D5" s="1"/>
      <c r="E5" s="1" t="s">
        <v>293</v>
      </c>
      <c r="F5" s="1"/>
      <c r="G5" s="1"/>
      <c r="H5" s="1"/>
      <c r="J5" s="65"/>
    </row>
    <row r="6" spans="1:14" ht="12.75">
      <c r="A6" s="1"/>
      <c r="B6" s="1"/>
      <c r="C6" s="1"/>
      <c r="D6" s="1"/>
      <c r="E6" s="19" t="s">
        <v>30</v>
      </c>
      <c r="F6" s="19" t="s">
        <v>31</v>
      </c>
      <c r="G6" s="19" t="s">
        <v>32</v>
      </c>
      <c r="H6" s="19" t="s">
        <v>294</v>
      </c>
      <c r="I6" s="19" t="s">
        <v>33</v>
      </c>
      <c r="J6" s="19" t="s">
        <v>135</v>
      </c>
      <c r="K6" s="19" t="s">
        <v>193</v>
      </c>
      <c r="L6" s="19" t="s">
        <v>195</v>
      </c>
      <c r="M6" s="1"/>
      <c r="N6" s="1"/>
    </row>
    <row r="7" spans="1:14" ht="12.75">
      <c r="A7" s="1"/>
      <c r="B7" s="1"/>
      <c r="C7" s="1"/>
      <c r="D7" s="1"/>
      <c r="E7" s="20" t="s">
        <v>34</v>
      </c>
      <c r="F7" s="20" t="s">
        <v>35</v>
      </c>
      <c r="G7" s="20" t="s">
        <v>36</v>
      </c>
      <c r="H7" s="20" t="s">
        <v>295</v>
      </c>
      <c r="I7" s="20" t="s">
        <v>37</v>
      </c>
      <c r="J7" s="20" t="s">
        <v>136</v>
      </c>
      <c r="K7" s="20" t="s">
        <v>194</v>
      </c>
      <c r="L7" s="20" t="s">
        <v>196</v>
      </c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 t="s">
        <v>258</v>
      </c>
      <c r="B10" s="1"/>
      <c r="C10" s="1"/>
      <c r="D10" s="1"/>
      <c r="E10" s="7">
        <v>51499</v>
      </c>
      <c r="F10" s="7">
        <v>7737</v>
      </c>
      <c r="G10" s="7">
        <v>-398</v>
      </c>
      <c r="H10" s="7">
        <v>0</v>
      </c>
      <c r="I10" s="7">
        <v>-70902</v>
      </c>
      <c r="J10" s="7">
        <v>37011</v>
      </c>
      <c r="K10" s="7">
        <v>8150</v>
      </c>
      <c r="L10" s="7">
        <f>SUM(E10:K10)</f>
        <v>33097</v>
      </c>
      <c r="M10" s="1"/>
      <c r="N10" s="1"/>
    </row>
    <row r="11" spans="1:14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7"/>
      <c r="M11" s="1"/>
      <c r="N11" s="1"/>
    </row>
    <row r="12" spans="1:14" ht="12.75">
      <c r="A12" s="1" t="s">
        <v>140</v>
      </c>
      <c r="B12" s="1"/>
      <c r="C12" s="1"/>
      <c r="D12" s="1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556</v>
      </c>
      <c r="K12" s="7">
        <v>0</v>
      </c>
      <c r="L12" s="7">
        <f>SUM(E12:K12)</f>
        <v>556</v>
      </c>
      <c r="M12" s="1"/>
      <c r="N12" s="1"/>
    </row>
    <row r="13" spans="1:14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7"/>
      <c r="M13" s="1"/>
      <c r="N13" s="1"/>
    </row>
    <row r="14" spans="1:14" ht="12.75">
      <c r="A14" s="1" t="s">
        <v>277</v>
      </c>
      <c r="B14" s="1"/>
      <c r="C14" s="1"/>
      <c r="D14" s="1"/>
      <c r="E14" s="7">
        <v>183</v>
      </c>
      <c r="F14" s="7">
        <v>0</v>
      </c>
      <c r="G14" s="7">
        <v>0</v>
      </c>
      <c r="H14" s="7">
        <v>0</v>
      </c>
      <c r="I14" s="7">
        <v>0</v>
      </c>
      <c r="J14" s="7">
        <v>-183</v>
      </c>
      <c r="K14" s="7">
        <v>0</v>
      </c>
      <c r="L14" s="7">
        <f>SUM(E14:K14)</f>
        <v>0</v>
      </c>
      <c r="M14" s="1"/>
      <c r="N14" s="1"/>
    </row>
    <row r="15" spans="1:14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7"/>
      <c r="M15" s="1"/>
      <c r="N15" s="1"/>
    </row>
    <row r="16" spans="1:14" ht="12.75">
      <c r="A16" s="1" t="s">
        <v>197</v>
      </c>
      <c r="B16" s="1"/>
      <c r="C16" s="1"/>
      <c r="D16" s="1"/>
      <c r="E16" s="7"/>
      <c r="F16" s="7"/>
      <c r="G16" s="7"/>
      <c r="H16" s="7"/>
      <c r="I16" s="7"/>
      <c r="J16" s="7"/>
      <c r="K16" s="7"/>
      <c r="L16" s="7"/>
      <c r="M16" s="1"/>
      <c r="N16" s="1"/>
    </row>
    <row r="17" spans="1:14" ht="12.75">
      <c r="A17" s="1" t="s">
        <v>198</v>
      </c>
      <c r="B17" s="1"/>
      <c r="C17" s="1"/>
      <c r="D17" s="1"/>
      <c r="E17" s="7">
        <v>0</v>
      </c>
      <c r="F17" s="7">
        <v>0</v>
      </c>
      <c r="G17" s="7">
        <v>-166</v>
      </c>
      <c r="H17" s="7">
        <v>0</v>
      </c>
      <c r="I17" s="7">
        <v>0</v>
      </c>
      <c r="J17" s="7">
        <v>0</v>
      </c>
      <c r="K17" s="7">
        <v>0</v>
      </c>
      <c r="L17" s="7">
        <f>SUM(E17:K17)</f>
        <v>-166</v>
      </c>
      <c r="M17" s="1"/>
      <c r="N17" s="1"/>
    </row>
    <row r="18" spans="1:14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7"/>
      <c r="M18" s="1"/>
      <c r="N18" s="1"/>
    </row>
    <row r="19" spans="1:14" ht="12.75">
      <c r="A19" s="1" t="s">
        <v>141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0</v>
      </c>
      <c r="I19" s="7">
        <v>-561</v>
      </c>
      <c r="J19" s="7">
        <v>0</v>
      </c>
      <c r="K19" s="7"/>
      <c r="L19" s="7">
        <f>SUM(E19:K19)</f>
        <v>-561</v>
      </c>
      <c r="M19" s="1"/>
      <c r="N19" s="1"/>
    </row>
    <row r="20" spans="1:14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7"/>
      <c r="M20" s="1"/>
      <c r="N20" s="1"/>
    </row>
    <row r="21" spans="1:14" ht="12.75">
      <c r="A21" s="1" t="s">
        <v>139</v>
      </c>
      <c r="B21" s="1"/>
      <c r="C21" s="1"/>
      <c r="D21" s="1"/>
      <c r="E21" s="8">
        <v>0</v>
      </c>
      <c r="F21" s="8">
        <v>0</v>
      </c>
      <c r="G21" s="8">
        <v>0</v>
      </c>
      <c r="H21" s="8">
        <v>0</v>
      </c>
      <c r="I21" s="8">
        <v>592</v>
      </c>
      <c r="J21" s="8">
        <v>0</v>
      </c>
      <c r="K21" s="8">
        <v>-10</v>
      </c>
      <c r="L21" s="8">
        <f>SUM(E21:K21)</f>
        <v>582</v>
      </c>
      <c r="M21" s="1"/>
      <c r="N21" s="1"/>
    </row>
    <row r="22" spans="1:14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7"/>
      <c r="M22" s="1"/>
      <c r="N22" s="1"/>
    </row>
    <row r="23" spans="1:14" ht="13.5" thickBot="1">
      <c r="A23" s="1" t="s">
        <v>260</v>
      </c>
      <c r="B23" s="1"/>
      <c r="C23" s="1"/>
      <c r="D23" s="1"/>
      <c r="E23" s="9">
        <f aca="true" t="shared" si="0" ref="E23:L23">SUM(E10:E21)</f>
        <v>51682</v>
      </c>
      <c r="F23" s="9">
        <f t="shared" si="0"/>
        <v>7737</v>
      </c>
      <c r="G23" s="9">
        <f t="shared" si="0"/>
        <v>-564</v>
      </c>
      <c r="H23" s="9">
        <f t="shared" si="0"/>
        <v>0</v>
      </c>
      <c r="I23" s="9">
        <f t="shared" si="0"/>
        <v>-70871</v>
      </c>
      <c r="J23" s="9">
        <f>SUM(J10:J21)</f>
        <v>37384</v>
      </c>
      <c r="K23" s="9">
        <f t="shared" si="0"/>
        <v>8140</v>
      </c>
      <c r="L23" s="9">
        <f t="shared" si="0"/>
        <v>33508</v>
      </c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 t="s">
        <v>153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 t="s">
        <v>248</v>
      </c>
      <c r="B27" s="1"/>
      <c r="C27" s="1"/>
      <c r="D27" s="1"/>
      <c r="E27" s="7">
        <v>51195</v>
      </c>
      <c r="F27" s="7">
        <v>7737</v>
      </c>
      <c r="G27" s="7">
        <v>-6</v>
      </c>
      <c r="H27" s="7">
        <v>374</v>
      </c>
      <c r="I27" s="7">
        <v>-73650</v>
      </c>
      <c r="J27" s="7">
        <v>35147</v>
      </c>
      <c r="K27" s="7">
        <v>1865</v>
      </c>
      <c r="L27" s="7">
        <f>SUM(E27:K27)</f>
        <v>22662</v>
      </c>
      <c r="M27" s="1"/>
      <c r="N27" s="1"/>
    </row>
    <row r="28" spans="1:14" ht="12.75">
      <c r="A28" s="1" t="s">
        <v>251</v>
      </c>
      <c r="B28" s="1"/>
      <c r="C28" s="1"/>
      <c r="D28" s="1"/>
      <c r="E28" s="73"/>
      <c r="F28" s="73"/>
      <c r="G28" s="73"/>
      <c r="H28" s="8">
        <v>-374</v>
      </c>
      <c r="I28" s="73">
        <v>374</v>
      </c>
      <c r="J28" s="73"/>
      <c r="K28" s="73"/>
      <c r="L28" s="8">
        <f>SUM(E28:K28)</f>
        <v>0</v>
      </c>
      <c r="M28" s="1"/>
      <c r="N28" s="1"/>
    </row>
    <row r="29" spans="1:14" ht="12.75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 t="s">
        <v>249</v>
      </c>
      <c r="B30" s="1"/>
      <c r="C30" s="1"/>
      <c r="D30" s="1"/>
      <c r="E30" s="7">
        <v>51195</v>
      </c>
      <c r="F30" s="7">
        <v>7737</v>
      </c>
      <c r="G30" s="7">
        <v>-6</v>
      </c>
      <c r="H30" s="7">
        <f>+H27+H28</f>
        <v>0</v>
      </c>
      <c r="I30" s="7">
        <f>+I27+I28</f>
        <v>-73276</v>
      </c>
      <c r="J30" s="7">
        <v>35147</v>
      </c>
      <c r="K30" s="7">
        <v>1865</v>
      </c>
      <c r="L30" s="7">
        <f>SUM(E30:K30)</f>
        <v>22662</v>
      </c>
      <c r="M30" s="1"/>
      <c r="N30" s="1"/>
    </row>
    <row r="31" spans="1:14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"/>
      <c r="N31" s="1"/>
    </row>
    <row r="32" spans="1:14" ht="12.75">
      <c r="A32" s="1" t="s">
        <v>140</v>
      </c>
      <c r="B32" s="1"/>
      <c r="C32" s="1"/>
      <c r="D32" s="1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523</v>
      </c>
      <c r="K32" s="7">
        <v>0</v>
      </c>
      <c r="L32" s="7">
        <f>SUM(E32:K32)</f>
        <v>523</v>
      </c>
      <c r="M32" s="1"/>
      <c r="N32" s="1"/>
    </row>
    <row r="33" spans="1:14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"/>
      <c r="N33" s="1"/>
    </row>
    <row r="34" spans="1:14" ht="12.75">
      <c r="A34" s="1" t="s">
        <v>197</v>
      </c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"/>
      <c r="N34" s="1"/>
    </row>
    <row r="35" spans="1:14" ht="12.75">
      <c r="A35" s="1" t="s">
        <v>198</v>
      </c>
      <c r="B35" s="1"/>
      <c r="C35" s="1"/>
      <c r="D35" s="1"/>
      <c r="E35" s="7">
        <v>0</v>
      </c>
      <c r="F35" s="7">
        <v>0</v>
      </c>
      <c r="G35" s="7">
        <v>-199</v>
      </c>
      <c r="H35" s="7">
        <v>0</v>
      </c>
      <c r="I35" s="7">
        <v>0</v>
      </c>
      <c r="J35" s="7">
        <v>0</v>
      </c>
      <c r="K35" s="7">
        <v>0</v>
      </c>
      <c r="L35" s="7">
        <f>SUM(E35:K35)</f>
        <v>-199</v>
      </c>
      <c r="M35" s="1"/>
      <c r="N35" s="1"/>
    </row>
    <row r="36" spans="1:14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7"/>
      <c r="M36" s="1"/>
      <c r="N36" s="1"/>
    </row>
    <row r="37" spans="1:14" ht="12.75">
      <c r="A37" s="1" t="s">
        <v>141</v>
      </c>
      <c r="B37" s="1"/>
      <c r="C37" s="1"/>
      <c r="D37" s="1"/>
      <c r="E37" s="7">
        <v>0</v>
      </c>
      <c r="F37" s="7">
        <v>0</v>
      </c>
      <c r="G37" s="7">
        <v>0</v>
      </c>
      <c r="H37" s="7">
        <v>0</v>
      </c>
      <c r="I37" s="7">
        <v>-542</v>
      </c>
      <c r="J37" s="7">
        <v>0</v>
      </c>
      <c r="K37" s="7"/>
      <c r="L37" s="7">
        <f>SUM(E37:K37)</f>
        <v>-542</v>
      </c>
      <c r="M37" s="1"/>
      <c r="N37" s="1"/>
    </row>
    <row r="38" spans="1:14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"/>
      <c r="N38" s="1"/>
    </row>
    <row r="39" spans="1:14" ht="12.75">
      <c r="A39" s="1" t="s">
        <v>139</v>
      </c>
      <c r="B39" s="1"/>
      <c r="C39" s="1"/>
      <c r="D39" s="1"/>
      <c r="E39" s="8">
        <v>0</v>
      </c>
      <c r="F39" s="8">
        <v>0</v>
      </c>
      <c r="G39" s="8">
        <v>0</v>
      </c>
      <c r="H39" s="8">
        <v>0</v>
      </c>
      <c r="I39" s="8">
        <v>619</v>
      </c>
      <c r="J39" s="8">
        <v>0</v>
      </c>
      <c r="K39" s="8">
        <v>958</v>
      </c>
      <c r="L39" s="8">
        <f>SUM(E39:K39)</f>
        <v>1577</v>
      </c>
      <c r="M39" s="1"/>
      <c r="N39" s="1"/>
    </row>
    <row r="40" spans="1:14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"/>
      <c r="N40" s="1"/>
    </row>
    <row r="41" spans="1:14" ht="13.5" thickBot="1">
      <c r="A41" s="1" t="s">
        <v>154</v>
      </c>
      <c r="B41" s="1"/>
      <c r="C41" s="1"/>
      <c r="D41" s="1"/>
      <c r="E41" s="9">
        <f aca="true" t="shared" si="1" ref="E41:L41">SUM(E30:E39)</f>
        <v>51195</v>
      </c>
      <c r="F41" s="9">
        <f t="shared" si="1"/>
        <v>7737</v>
      </c>
      <c r="G41" s="9">
        <f t="shared" si="1"/>
        <v>-205</v>
      </c>
      <c r="H41" s="9">
        <f t="shared" si="1"/>
        <v>0</v>
      </c>
      <c r="I41" s="9">
        <f t="shared" si="1"/>
        <v>-73199</v>
      </c>
      <c r="J41" s="9">
        <f t="shared" si="1"/>
        <v>35670</v>
      </c>
      <c r="K41" s="9">
        <f t="shared" si="1"/>
        <v>2823</v>
      </c>
      <c r="L41" s="9">
        <f t="shared" si="1"/>
        <v>24021</v>
      </c>
      <c r="M41" s="1"/>
      <c r="N41" s="1"/>
    </row>
    <row r="42" spans="1:14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1" ht="12.75">
      <c r="A43" s="1"/>
      <c r="B43" s="1"/>
      <c r="C43" s="1"/>
      <c r="D43" s="1"/>
      <c r="E43" s="1"/>
      <c r="F43" s="1"/>
      <c r="G43" s="11"/>
      <c r="H43" s="11"/>
      <c r="I43" s="7"/>
      <c r="J43" s="7"/>
      <c r="K43" s="7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</sheetData>
  <printOptions/>
  <pageMargins left="0.37" right="0.33" top="1" bottom="1" header="0.5" footer="0.5"/>
  <pageSetup fitToHeight="1" fitToWidth="1" horizontalDpi="300" verticalDpi="3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selection activeCell="A33" sqref="A33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259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5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129</v>
      </c>
      <c r="H7" s="35"/>
      <c r="I7" s="3" t="s">
        <v>129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89</v>
      </c>
      <c r="H8" s="35"/>
      <c r="I8" s="3" t="s">
        <v>89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7">
        <v>39172</v>
      </c>
      <c r="H9" s="36"/>
      <c r="I9" s="17">
        <v>38807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5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207</v>
      </c>
      <c r="B13" s="1"/>
      <c r="C13" s="1"/>
      <c r="D13" s="1"/>
      <c r="E13" s="1"/>
      <c r="G13" s="10">
        <v>-2365</v>
      </c>
      <c r="H13" s="10"/>
      <c r="I13" s="10">
        <v>-463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208</v>
      </c>
      <c r="B15" s="1"/>
      <c r="C15" s="1"/>
      <c r="D15" s="1"/>
      <c r="E15" s="1"/>
      <c r="G15" s="10">
        <v>-283</v>
      </c>
      <c r="H15" s="10"/>
      <c r="I15" s="10">
        <v>-6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209</v>
      </c>
      <c r="B17" s="1"/>
      <c r="C17" s="1"/>
      <c r="D17" s="1"/>
      <c r="E17" s="1"/>
      <c r="G17" s="8">
        <v>-115</v>
      </c>
      <c r="H17" s="10"/>
      <c r="I17" s="8">
        <v>950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210</v>
      </c>
      <c r="B19" s="1"/>
      <c r="C19" s="1"/>
      <c r="D19" s="1"/>
      <c r="E19" s="1"/>
      <c r="G19" s="10">
        <f>SUM(G13:G17)</f>
        <v>-2763</v>
      </c>
      <c r="H19" s="10"/>
      <c r="I19" s="10">
        <f>SUM(I13:I17)</f>
        <v>481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211</v>
      </c>
      <c r="B21" s="1"/>
      <c r="C21" s="1"/>
      <c r="D21" s="1"/>
      <c r="E21" s="1"/>
      <c r="G21" s="10">
        <v>5</v>
      </c>
      <c r="H21" s="10"/>
      <c r="I21" s="10">
        <v>-203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0"/>
      <c r="H22" s="10"/>
      <c r="I22" s="10"/>
      <c r="J22" s="1"/>
      <c r="K22" s="1"/>
      <c r="L22" s="1"/>
      <c r="M22" s="1"/>
      <c r="N22" s="1"/>
      <c r="O22" s="1"/>
    </row>
    <row r="23" spans="1:15" ht="12.75">
      <c r="A23" s="1" t="s">
        <v>46</v>
      </c>
      <c r="B23" s="1"/>
      <c r="C23" s="1"/>
      <c r="D23" s="1"/>
      <c r="E23" s="1"/>
      <c r="G23" s="10">
        <v>13552</v>
      </c>
      <c r="H23" s="10"/>
      <c r="I23" s="10">
        <v>13913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5"/>
      <c r="H24" s="10"/>
      <c r="I24" s="15"/>
      <c r="J24" s="1"/>
      <c r="K24" s="1"/>
      <c r="L24" s="1"/>
      <c r="M24" s="1"/>
      <c r="N24" s="1"/>
      <c r="O24" s="1"/>
    </row>
    <row r="25" spans="1:15" ht="13.5" thickBot="1">
      <c r="A25" s="1" t="s">
        <v>130</v>
      </c>
      <c r="B25" s="1"/>
      <c r="C25" s="1"/>
      <c r="D25" s="1"/>
      <c r="E25" s="1"/>
      <c r="G25" s="9">
        <f>SUM(G19:G23)</f>
        <v>10794</v>
      </c>
      <c r="H25" s="10"/>
      <c r="I25" s="9">
        <f>SUM(I19:I23)</f>
        <v>14191</v>
      </c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G26" s="1"/>
      <c r="H26" s="1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G27" s="1"/>
      <c r="H27" s="11"/>
      <c r="I27" s="1"/>
      <c r="J27" s="1"/>
      <c r="K27" s="1"/>
      <c r="L27" s="1"/>
      <c r="M27" s="1"/>
      <c r="N27" s="1"/>
      <c r="O27" s="1"/>
    </row>
    <row r="28" spans="1:15" ht="12.75">
      <c r="A28" s="1" t="s">
        <v>47</v>
      </c>
      <c r="B28" s="1"/>
      <c r="C28" s="1"/>
      <c r="D28" s="1"/>
      <c r="E28" s="1"/>
      <c r="G28" s="4"/>
      <c r="H28" s="11"/>
      <c r="I28" s="4"/>
      <c r="J28" s="1"/>
      <c r="K28" s="1"/>
      <c r="L28" s="1"/>
      <c r="M28" s="1"/>
      <c r="N28" s="1"/>
      <c r="O28" s="1"/>
    </row>
    <row r="29" spans="1:15" ht="12.75">
      <c r="A29" s="1" t="s">
        <v>48</v>
      </c>
      <c r="B29" s="1"/>
      <c r="C29" s="1"/>
      <c r="D29" s="1"/>
      <c r="E29" s="1"/>
      <c r="G29" s="5">
        <v>5966</v>
      </c>
      <c r="H29" s="10"/>
      <c r="I29" s="5">
        <v>10150</v>
      </c>
      <c r="J29" s="1"/>
      <c r="K29" s="1"/>
      <c r="L29" s="1"/>
      <c r="M29" s="1"/>
      <c r="N29" s="1"/>
      <c r="O29" s="1"/>
    </row>
    <row r="30" spans="1:15" ht="12.75">
      <c r="A30" s="1" t="s">
        <v>49</v>
      </c>
      <c r="B30" s="1"/>
      <c r="C30" s="1"/>
      <c r="D30" s="1"/>
      <c r="E30" s="1"/>
      <c r="G30" s="5">
        <v>6873</v>
      </c>
      <c r="H30" s="10"/>
      <c r="I30" s="5">
        <v>6823</v>
      </c>
      <c r="J30" s="1"/>
      <c r="K30" s="1"/>
      <c r="L30" s="1"/>
      <c r="M30" s="1"/>
      <c r="N30" s="1"/>
      <c r="O30" s="1"/>
    </row>
    <row r="31" spans="1:15" ht="12.75">
      <c r="A31" s="1" t="s">
        <v>50</v>
      </c>
      <c r="B31" s="1"/>
      <c r="C31" s="1"/>
      <c r="D31" s="1"/>
      <c r="E31" s="1"/>
      <c r="G31" s="5">
        <v>-10</v>
      </c>
      <c r="H31" s="10"/>
      <c r="I31" s="5">
        <v>-75</v>
      </c>
      <c r="J31" s="1"/>
      <c r="K31" s="1"/>
      <c r="L31" s="1"/>
      <c r="M31" s="1"/>
      <c r="N31" s="1"/>
      <c r="O31" s="1"/>
    </row>
    <row r="32" spans="1:15" ht="12.75">
      <c r="A32" s="1" t="s">
        <v>147</v>
      </c>
      <c r="B32" s="1"/>
      <c r="C32" s="1"/>
      <c r="D32" s="1"/>
      <c r="E32" s="1"/>
      <c r="G32" s="5">
        <v>-1859</v>
      </c>
      <c r="H32" s="10"/>
      <c r="I32" s="5">
        <v>-1131</v>
      </c>
      <c r="J32" s="1"/>
      <c r="K32" s="1"/>
      <c r="L32" s="1"/>
      <c r="M32" s="1"/>
      <c r="N32" s="1"/>
      <c r="O32" s="1"/>
    </row>
    <row r="33" spans="1:15" ht="12.75">
      <c r="A33" s="1" t="s">
        <v>278</v>
      </c>
      <c r="B33" s="1"/>
      <c r="C33" s="1"/>
      <c r="D33" s="1"/>
      <c r="E33" s="1"/>
      <c r="G33" s="6">
        <v>-176</v>
      </c>
      <c r="H33" s="10"/>
      <c r="I33" s="6">
        <v>-1576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2"/>
      <c r="H34" s="10"/>
      <c r="I34" s="12"/>
      <c r="J34" s="1"/>
      <c r="K34" s="1"/>
      <c r="L34" s="1"/>
      <c r="M34" s="1"/>
      <c r="N34" s="1"/>
      <c r="O34" s="1"/>
    </row>
    <row r="35" spans="1:15" ht="13.5" thickBot="1">
      <c r="A35" s="1"/>
      <c r="B35" s="1"/>
      <c r="C35" s="1"/>
      <c r="D35" s="1"/>
      <c r="E35" s="1"/>
      <c r="G35" s="37">
        <f>SUM(G29:G34)</f>
        <v>10794</v>
      </c>
      <c r="H35" s="10"/>
      <c r="I35" s="37">
        <f>SUM(I29:I34)</f>
        <v>14191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</row>
    <row r="38" spans="1:15" ht="12.75">
      <c r="A38" s="1" t="s">
        <v>148</v>
      </c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</row>
    <row r="39" spans="1:15" ht="12.75">
      <c r="A39" s="1" t="s">
        <v>267</v>
      </c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1"/>
      <c r="H40" s="11"/>
      <c r="I40" s="1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4"/>
  <sheetViews>
    <sheetView workbookViewId="0" topLeftCell="A1">
      <selection activeCell="C167" sqref="C167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4.421875" style="0" customWidth="1"/>
    <col min="7" max="7" width="10.8515625" style="0" customWidth="1"/>
    <col min="8" max="8" width="10.7109375" style="0" customWidth="1"/>
    <col min="9" max="9" width="9.7109375" style="0" customWidth="1"/>
    <col min="10" max="10" width="4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266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97</v>
      </c>
      <c r="B6" s="2" t="s">
        <v>213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98</v>
      </c>
      <c r="B8" s="2" t="s">
        <v>52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169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212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53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269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151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270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246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279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280</v>
      </c>
      <c r="C19" s="1" t="s">
        <v>281</v>
      </c>
      <c r="D19" s="1"/>
      <c r="E19" s="1"/>
      <c r="F19" s="1"/>
      <c r="G19" s="1"/>
      <c r="H19" s="1"/>
      <c r="I19" s="1"/>
      <c r="J19" s="1"/>
      <c r="K19" s="1"/>
    </row>
    <row r="20" spans="1:11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 t="s">
        <v>282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 t="s">
        <v>99</v>
      </c>
      <c r="B23" s="2" t="s">
        <v>90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271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 t="s">
        <v>100</v>
      </c>
      <c r="B26" s="2" t="s">
        <v>80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81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101</v>
      </c>
      <c r="B29" s="2" t="s">
        <v>92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143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146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102</v>
      </c>
      <c r="B33" s="2" t="s">
        <v>91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93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54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 t="s">
        <v>103</v>
      </c>
      <c r="B37" s="2" t="s">
        <v>62</v>
      </c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283</v>
      </c>
      <c r="I38" s="1"/>
      <c r="J38" s="1"/>
      <c r="K38" s="1"/>
    </row>
    <row r="39" spans="1:11" ht="12.75">
      <c r="A39" s="2" t="s">
        <v>0</v>
      </c>
      <c r="B39" s="1" t="s">
        <v>284</v>
      </c>
      <c r="I39" s="1"/>
      <c r="J39" s="1"/>
      <c r="K39" s="1"/>
    </row>
    <row r="40" spans="1:11" ht="12.75">
      <c r="A40" s="2"/>
      <c r="B40" s="75" t="s">
        <v>0</v>
      </c>
      <c r="I40" s="1"/>
      <c r="J40" s="1"/>
      <c r="K40" s="1"/>
    </row>
    <row r="41" spans="1:11" ht="12.75">
      <c r="A41" s="2" t="s">
        <v>104</v>
      </c>
      <c r="B41" s="2" t="s">
        <v>94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95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 t="s">
        <v>105</v>
      </c>
      <c r="B44" s="2" t="s">
        <v>77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 t="s">
        <v>272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/>
      <c r="C46" s="1"/>
      <c r="D46" s="1"/>
      <c r="G46" s="32"/>
      <c r="H46" s="19" t="s">
        <v>0</v>
      </c>
      <c r="I46" s="19" t="s">
        <v>0</v>
      </c>
      <c r="J46" s="1"/>
      <c r="K46" s="1"/>
    </row>
    <row r="47" spans="1:11" ht="12.75">
      <c r="A47" s="2"/>
      <c r="C47" s="1"/>
      <c r="D47" s="10"/>
      <c r="E47" s="10"/>
      <c r="F47" s="28" t="s">
        <v>218</v>
      </c>
      <c r="G47" s="28" t="s">
        <v>0</v>
      </c>
      <c r="H47" s="28" t="s">
        <v>0</v>
      </c>
      <c r="I47" s="10"/>
      <c r="J47" s="1"/>
      <c r="K47" s="1"/>
    </row>
    <row r="48" spans="1:11" ht="12.75">
      <c r="A48" s="2"/>
      <c r="C48" s="1"/>
      <c r="D48" s="10"/>
      <c r="E48" s="10"/>
      <c r="F48" s="62" t="s">
        <v>273</v>
      </c>
      <c r="G48" s="28" t="s">
        <v>0</v>
      </c>
      <c r="H48" s="28" t="s">
        <v>0</v>
      </c>
      <c r="I48" s="10"/>
      <c r="J48" s="1"/>
      <c r="K48" s="1"/>
    </row>
    <row r="49" spans="1:11" ht="12.75">
      <c r="A49" s="2"/>
      <c r="C49" s="1"/>
      <c r="D49" s="10"/>
      <c r="E49" s="10"/>
      <c r="F49" s="19" t="s">
        <v>6</v>
      </c>
      <c r="G49" s="28" t="s">
        <v>0</v>
      </c>
      <c r="H49" s="28" t="s">
        <v>0</v>
      </c>
      <c r="I49" s="10"/>
      <c r="J49" s="1"/>
      <c r="K49" s="1"/>
    </row>
    <row r="50" spans="1:11" ht="12.75">
      <c r="A50" s="2"/>
      <c r="B50" s="2" t="s">
        <v>214</v>
      </c>
      <c r="C50" s="1"/>
      <c r="D50" s="1"/>
      <c r="E50" s="1"/>
      <c r="G50" s="19" t="s">
        <v>0</v>
      </c>
      <c r="H50" s="19" t="s">
        <v>0</v>
      </c>
      <c r="I50" s="10"/>
      <c r="J50" s="1"/>
      <c r="K50" s="1"/>
    </row>
    <row r="51" spans="1:11" ht="12.75">
      <c r="A51" s="2"/>
      <c r="B51" s="2" t="s">
        <v>215</v>
      </c>
      <c r="C51" s="1"/>
      <c r="D51" s="1"/>
      <c r="E51" s="1"/>
      <c r="F51" s="19"/>
      <c r="G51" s="19"/>
      <c r="H51" s="19"/>
      <c r="I51" s="10"/>
      <c r="J51" s="1"/>
      <c r="K51" s="1"/>
    </row>
    <row r="52" spans="1:11" ht="12.75">
      <c r="A52" s="2"/>
      <c r="B52" s="1" t="s">
        <v>86</v>
      </c>
      <c r="C52" s="1"/>
      <c r="D52" s="1"/>
      <c r="E52" s="1"/>
      <c r="F52" s="7">
        <v>11708</v>
      </c>
      <c r="G52" s="19"/>
      <c r="H52" s="19"/>
      <c r="I52" s="10"/>
      <c r="J52" s="1"/>
      <c r="K52" s="1"/>
    </row>
    <row r="53" spans="1:11" ht="12.75">
      <c r="A53" s="2"/>
      <c r="B53" s="1" t="s">
        <v>85</v>
      </c>
      <c r="C53" s="1"/>
      <c r="D53" s="1"/>
      <c r="E53" s="1"/>
      <c r="F53" s="7">
        <v>7172</v>
      </c>
      <c r="G53" s="19"/>
      <c r="H53" s="19"/>
      <c r="I53" s="10"/>
      <c r="J53" s="1"/>
      <c r="K53" s="1"/>
    </row>
    <row r="54" spans="1:11" ht="12.75">
      <c r="A54" s="2"/>
      <c r="B54" s="1" t="s">
        <v>87</v>
      </c>
      <c r="C54" s="1"/>
      <c r="D54" s="1"/>
      <c r="E54" s="1"/>
      <c r="F54" s="8">
        <v>0</v>
      </c>
      <c r="G54" s="19"/>
      <c r="H54" s="19"/>
      <c r="I54" s="10"/>
      <c r="J54" s="1"/>
      <c r="K54" s="1"/>
    </row>
    <row r="55" spans="1:11" ht="12.75">
      <c r="A55" s="2"/>
      <c r="B55" s="1" t="s">
        <v>0</v>
      </c>
      <c r="C55" s="1"/>
      <c r="D55" s="1"/>
      <c r="E55" s="1"/>
      <c r="F55" s="10">
        <f>SUM(F52:F54)</f>
        <v>18880</v>
      </c>
      <c r="G55" s="19"/>
      <c r="H55" s="19"/>
      <c r="I55" s="10"/>
      <c r="J55" s="1"/>
      <c r="K55" s="1"/>
    </row>
    <row r="56" spans="1:11" ht="12.75">
      <c r="A56" s="2"/>
      <c r="B56" s="1" t="s">
        <v>88</v>
      </c>
      <c r="C56" s="1"/>
      <c r="D56" s="10"/>
      <c r="E56" s="10"/>
      <c r="F56" s="8">
        <v>0</v>
      </c>
      <c r="G56" s="19"/>
      <c r="H56" s="19"/>
      <c r="I56" s="10"/>
      <c r="J56" s="1"/>
      <c r="K56" s="1"/>
    </row>
    <row r="57" spans="1:11" ht="12.75">
      <c r="A57" s="2"/>
      <c r="B57" s="1"/>
      <c r="C57" s="1"/>
      <c r="D57" s="10"/>
      <c r="E57" s="10"/>
      <c r="F57" s="10"/>
      <c r="G57" s="19"/>
      <c r="H57" s="19"/>
      <c r="I57" s="10"/>
      <c r="J57" s="1"/>
      <c r="K57" s="1"/>
    </row>
    <row r="58" spans="1:11" ht="12.75">
      <c r="A58" s="2"/>
      <c r="B58" s="1" t="s">
        <v>38</v>
      </c>
      <c r="C58" s="1"/>
      <c r="D58" s="10"/>
      <c r="E58" s="10"/>
      <c r="F58" s="8">
        <f>+F55+F56</f>
        <v>18880</v>
      </c>
      <c r="G58" s="19"/>
      <c r="H58" s="19"/>
      <c r="I58" s="10"/>
      <c r="J58" s="1"/>
      <c r="K58" s="1"/>
    </row>
    <row r="59" spans="1:11" ht="12.75">
      <c r="A59" s="2"/>
      <c r="I59" s="10"/>
      <c r="J59" s="1"/>
      <c r="K59" s="1"/>
    </row>
    <row r="60" spans="1:11" ht="12.75">
      <c r="A60" s="2"/>
      <c r="B60" s="2" t="s">
        <v>216</v>
      </c>
      <c r="C60" s="1"/>
      <c r="D60" s="1"/>
      <c r="E60" s="1"/>
      <c r="I60" s="10"/>
      <c r="J60" s="1"/>
      <c r="K60" s="1"/>
    </row>
    <row r="61" spans="1:11" ht="12.75">
      <c r="A61" s="2"/>
      <c r="B61" s="2" t="s">
        <v>217</v>
      </c>
      <c r="C61" s="1"/>
      <c r="D61" s="1"/>
      <c r="E61" s="1"/>
      <c r="F61" s="19"/>
      <c r="I61" s="10"/>
      <c r="J61" s="1"/>
      <c r="K61" s="1"/>
    </row>
    <row r="62" spans="1:11" ht="12.75">
      <c r="A62" s="2"/>
      <c r="B62" s="1" t="s">
        <v>86</v>
      </c>
      <c r="C62" s="1"/>
      <c r="D62" s="1"/>
      <c r="E62" s="1"/>
      <c r="F62" s="7">
        <v>377</v>
      </c>
      <c r="I62" s="10"/>
      <c r="J62" s="1"/>
      <c r="K62" s="1"/>
    </row>
    <row r="63" spans="1:11" ht="12.75">
      <c r="A63" s="2"/>
      <c r="B63" s="1" t="s">
        <v>85</v>
      </c>
      <c r="C63" s="1"/>
      <c r="D63" s="1"/>
      <c r="E63" s="1"/>
      <c r="F63" s="7">
        <v>1495</v>
      </c>
      <c r="I63" s="10"/>
      <c r="J63" s="1"/>
      <c r="K63" s="1"/>
    </row>
    <row r="64" spans="1:11" ht="12.75">
      <c r="A64" s="2"/>
      <c r="B64" s="1" t="s">
        <v>87</v>
      </c>
      <c r="C64" s="1"/>
      <c r="D64" s="1"/>
      <c r="E64" s="1"/>
      <c r="F64" s="8">
        <v>-163</v>
      </c>
      <c r="I64" s="10"/>
      <c r="J64" s="1"/>
      <c r="K64" s="1"/>
    </row>
    <row r="65" spans="1:11" ht="12.75">
      <c r="A65" s="2"/>
      <c r="B65" s="1"/>
      <c r="C65" s="1"/>
      <c r="D65" s="1"/>
      <c r="E65" s="1"/>
      <c r="F65" s="10"/>
      <c r="I65" s="10"/>
      <c r="J65" s="1"/>
      <c r="K65" s="1"/>
    </row>
    <row r="66" spans="1:11" ht="12.75">
      <c r="A66" s="2"/>
      <c r="B66" s="1" t="s">
        <v>38</v>
      </c>
      <c r="C66" s="1"/>
      <c r="D66" s="1"/>
      <c r="E66" s="1"/>
      <c r="F66" s="8">
        <f>SUM(F62:F64)</f>
        <v>1709</v>
      </c>
      <c r="I66" s="10"/>
      <c r="J66" s="1"/>
      <c r="K66" s="1"/>
    </row>
    <row r="67" spans="1:11" ht="12.75">
      <c r="A67" s="2"/>
      <c r="I67" s="10"/>
      <c r="J67" s="1"/>
      <c r="K67" s="1"/>
    </row>
    <row r="68" spans="1:11" ht="12.75">
      <c r="A68" s="2" t="s">
        <v>106</v>
      </c>
      <c r="B68" s="2" t="s">
        <v>96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"/>
      <c r="B69" s="1" t="s">
        <v>285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2"/>
      <c r="B70" s="1" t="s">
        <v>286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 t="s">
        <v>107</v>
      </c>
      <c r="B72" s="2" t="s">
        <v>79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B73" s="1" t="s">
        <v>137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"/>
      <c r="B74" s="1" t="s">
        <v>0</v>
      </c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 t="s">
        <v>108</v>
      </c>
      <c r="B75" s="2" t="s">
        <v>60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 t="s">
        <v>131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2" t="s">
        <v>0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 t="s">
        <v>109</v>
      </c>
      <c r="B78" s="2" t="s">
        <v>188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 t="s">
        <v>189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287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 t="s">
        <v>288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 t="s">
        <v>289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" t="s">
        <v>219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1"/>
      <c r="C86" s="1"/>
      <c r="D86" s="1"/>
      <c r="E86" s="1"/>
      <c r="F86" s="1" t="s">
        <v>0</v>
      </c>
      <c r="G86" s="1" t="s">
        <v>290</v>
      </c>
      <c r="I86" s="1"/>
      <c r="J86" s="1"/>
      <c r="K86" s="1"/>
    </row>
    <row r="87" spans="1:11" ht="12.75">
      <c r="A87" s="2"/>
      <c r="B87" s="1"/>
      <c r="C87" s="1"/>
      <c r="D87" s="1"/>
      <c r="E87" s="1"/>
      <c r="G87" s="63" t="s">
        <v>220</v>
      </c>
      <c r="I87" s="1"/>
      <c r="J87" s="1"/>
      <c r="K87" s="1"/>
    </row>
    <row r="88" spans="1:11" ht="12.75">
      <c r="A88" s="2"/>
      <c r="C88" s="1"/>
      <c r="D88" s="1"/>
      <c r="E88" s="1"/>
      <c r="G88" s="19" t="s">
        <v>6</v>
      </c>
      <c r="I88" s="1"/>
      <c r="J88" s="1"/>
      <c r="K88" s="1"/>
    </row>
    <row r="89" spans="1:11" ht="13.5" thickBot="1">
      <c r="A89" s="2"/>
      <c r="B89" s="1" t="s">
        <v>25</v>
      </c>
      <c r="C89" s="1"/>
      <c r="D89" s="1"/>
      <c r="E89" s="1"/>
      <c r="G89" s="9">
        <v>12284</v>
      </c>
      <c r="I89" s="1"/>
      <c r="J89" s="1"/>
      <c r="K89" s="1"/>
    </row>
    <row r="90" spans="1:11" ht="12.75">
      <c r="A90" s="2"/>
      <c r="B90" s="1"/>
      <c r="C90" s="1"/>
      <c r="D90" s="1"/>
      <c r="E90" s="1"/>
      <c r="G90" s="1"/>
      <c r="I90" s="1"/>
      <c r="J90" s="1"/>
      <c r="K90" s="1"/>
    </row>
    <row r="91" spans="1:11" ht="12.75">
      <c r="A91" s="2"/>
      <c r="B91" s="1" t="s">
        <v>221</v>
      </c>
      <c r="C91" s="1"/>
      <c r="D91" s="1"/>
      <c r="E91" s="1"/>
      <c r="G91" s="7">
        <v>2614</v>
      </c>
      <c r="I91" s="1"/>
      <c r="J91" s="1"/>
      <c r="K91" s="1"/>
    </row>
    <row r="92" spans="1:11" ht="12.75">
      <c r="A92" s="2"/>
      <c r="B92" s="1" t="s">
        <v>55</v>
      </c>
      <c r="C92" s="1"/>
      <c r="D92" s="1"/>
      <c r="E92" s="1"/>
      <c r="G92" s="1">
        <v>74</v>
      </c>
      <c r="I92" s="1"/>
      <c r="J92" s="1"/>
      <c r="K92" s="1"/>
    </row>
    <row r="93" spans="1:11" ht="13.5" thickBot="1">
      <c r="A93" s="2"/>
      <c r="B93" s="1" t="s">
        <v>222</v>
      </c>
      <c r="C93" s="1"/>
      <c r="D93" s="1"/>
      <c r="E93" s="1"/>
      <c r="G93" s="64">
        <f>+G91-G92</f>
        <v>2540</v>
      </c>
      <c r="I93" s="1"/>
      <c r="J93" s="1"/>
      <c r="K93" s="1"/>
    </row>
    <row r="94" spans="1:11" ht="12.75">
      <c r="A94" s="2"/>
      <c r="B94" s="1"/>
      <c r="C94" s="1"/>
      <c r="D94" s="1"/>
      <c r="E94" s="1"/>
      <c r="F94" s="1"/>
      <c r="G94" s="1"/>
      <c r="I94" s="1"/>
      <c r="J94" s="1"/>
      <c r="K94" s="1"/>
    </row>
    <row r="95" spans="1:11" ht="12.75">
      <c r="A95" s="2"/>
      <c r="B95" s="1" t="s">
        <v>223</v>
      </c>
      <c r="C95" s="1"/>
      <c r="D95" s="1"/>
      <c r="E95" s="1"/>
      <c r="F95" s="1"/>
      <c r="G95" s="7">
        <f>1538-828</f>
        <v>710</v>
      </c>
      <c r="I95" s="1"/>
      <c r="J95" s="1"/>
      <c r="K95" s="1"/>
    </row>
    <row r="96" spans="1:11" ht="12.75">
      <c r="A96" s="2"/>
      <c r="B96" s="1" t="s">
        <v>224</v>
      </c>
      <c r="C96" s="1"/>
      <c r="D96" s="1"/>
      <c r="E96" s="1"/>
      <c r="F96" s="1"/>
      <c r="G96" s="7">
        <f>13-22</f>
        <v>-9</v>
      </c>
      <c r="I96" s="1"/>
      <c r="J96" s="1"/>
      <c r="K96" s="1"/>
    </row>
    <row r="97" spans="1:11" ht="12.75">
      <c r="A97" s="2"/>
      <c r="B97" s="1" t="s">
        <v>225</v>
      </c>
      <c r="C97" s="1"/>
      <c r="D97" s="1"/>
      <c r="E97" s="1"/>
      <c r="F97" s="1"/>
      <c r="G97" s="7">
        <v>-1025</v>
      </c>
      <c r="I97" s="1"/>
      <c r="J97" s="1"/>
      <c r="K97" s="1"/>
    </row>
    <row r="98" spans="1:11" ht="12.75">
      <c r="A98" s="2"/>
      <c r="B98" s="1"/>
      <c r="C98" s="1"/>
      <c r="D98" s="1"/>
      <c r="E98" s="1"/>
      <c r="F98" s="1"/>
      <c r="G98" s="55"/>
      <c r="I98" s="1"/>
      <c r="J98" s="1"/>
      <c r="K98" s="1"/>
    </row>
    <row r="99" spans="1:11" ht="13.5" thickBot="1">
      <c r="A99" s="2"/>
      <c r="B99" s="1" t="s">
        <v>226</v>
      </c>
      <c r="C99" s="1"/>
      <c r="D99" s="1"/>
      <c r="E99" s="1"/>
      <c r="F99" s="1"/>
      <c r="G99" s="9">
        <f>SUM(G95:G97)</f>
        <v>-324</v>
      </c>
      <c r="I99" s="1"/>
      <c r="J99" s="1"/>
      <c r="K99" s="1"/>
    </row>
    <row r="100" spans="1:11" ht="12.75">
      <c r="A100" s="2"/>
      <c r="B100" s="1"/>
      <c r="C100" s="1"/>
      <c r="D100" s="1"/>
      <c r="E100" s="1"/>
      <c r="F100" s="1"/>
      <c r="G100" s="1"/>
      <c r="I100" s="1"/>
      <c r="J100" s="1"/>
      <c r="K100" s="1"/>
    </row>
    <row r="101" spans="1:11" ht="12.75">
      <c r="A101" s="2" t="s">
        <v>187</v>
      </c>
      <c r="B101" s="2" t="s">
        <v>73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 t="s">
        <v>326</v>
      </c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 t="s">
        <v>327</v>
      </c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 t="s">
        <v>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 t="s">
        <v>110</v>
      </c>
      <c r="B106" s="2" t="s">
        <v>150</v>
      </c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2" t="s">
        <v>149</v>
      </c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 t="s">
        <v>111</v>
      </c>
      <c r="B109" s="2" t="s">
        <v>55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/>
      <c r="C110" s="1"/>
      <c r="D110" s="1"/>
      <c r="E110" s="1"/>
      <c r="F110" s="19">
        <v>2007</v>
      </c>
      <c r="G110" s="19">
        <v>2006</v>
      </c>
      <c r="H110" s="1"/>
      <c r="I110" s="1"/>
      <c r="J110" s="1"/>
      <c r="K110" s="1"/>
    </row>
    <row r="111" spans="1:11" ht="12.75">
      <c r="A111" s="2"/>
      <c r="C111" s="1"/>
      <c r="D111" s="1"/>
      <c r="E111" s="1"/>
      <c r="F111" s="19" t="s">
        <v>6</v>
      </c>
      <c r="G111" s="19" t="s">
        <v>6</v>
      </c>
      <c r="H111" s="1"/>
      <c r="I111" s="1"/>
      <c r="J111" s="1"/>
      <c r="K111" s="1"/>
    </row>
    <row r="112" spans="1:11" ht="12.75">
      <c r="A112" s="2"/>
      <c r="B112" s="1" t="s">
        <v>132</v>
      </c>
      <c r="C112" s="1"/>
      <c r="D112" s="1"/>
      <c r="E112" s="1"/>
      <c r="F112" s="7">
        <v>60</v>
      </c>
      <c r="G112" s="7">
        <v>15</v>
      </c>
      <c r="H112" s="1"/>
      <c r="I112" s="1"/>
      <c r="J112" s="1"/>
      <c r="K112" s="1"/>
    </row>
    <row r="113" spans="1:11" ht="12.75">
      <c r="A113" s="2"/>
      <c r="B113" s="1" t="s">
        <v>128</v>
      </c>
      <c r="C113" s="1"/>
      <c r="D113" s="1"/>
      <c r="E113" s="1"/>
      <c r="F113" s="7">
        <v>-3</v>
      </c>
      <c r="G113" s="7">
        <v>-3</v>
      </c>
      <c r="H113" s="1"/>
      <c r="I113" s="1"/>
      <c r="J113" s="1"/>
      <c r="K113" s="1"/>
    </row>
    <row r="114" spans="1:11" ht="12.75">
      <c r="A114" s="2"/>
      <c r="B114" s="2"/>
      <c r="C114" s="1"/>
      <c r="D114" s="1"/>
      <c r="E114" s="1"/>
      <c r="F114" s="15"/>
      <c r="G114" s="15"/>
      <c r="H114" s="1"/>
      <c r="I114" s="1"/>
      <c r="J114" s="1"/>
      <c r="K114" s="1"/>
    </row>
    <row r="115" spans="1:11" ht="12.75">
      <c r="A115" s="2"/>
      <c r="B115" s="2"/>
      <c r="C115" s="1"/>
      <c r="D115" s="1"/>
      <c r="E115" s="1"/>
      <c r="F115" s="8">
        <f>+F112+F113</f>
        <v>57</v>
      </c>
      <c r="G115" s="8">
        <f>+G112+G113</f>
        <v>12</v>
      </c>
      <c r="H115" s="1"/>
      <c r="I115" s="1"/>
      <c r="J115" s="1"/>
      <c r="K115" s="1"/>
    </row>
    <row r="116" spans="1:11" ht="12.75">
      <c r="A116" s="2"/>
      <c r="B116" s="2"/>
      <c r="C116" s="1"/>
      <c r="D116" s="1"/>
      <c r="E116" s="1"/>
      <c r="F116" s="10"/>
      <c r="G116" s="10"/>
      <c r="H116" s="1"/>
      <c r="I116" s="1"/>
      <c r="J116" s="1"/>
      <c r="K116" s="1"/>
    </row>
    <row r="117" spans="1:11" ht="12.75">
      <c r="A117" s="2"/>
      <c r="B117" s="1" t="s">
        <v>291</v>
      </c>
      <c r="C117" s="1"/>
      <c r="D117" s="1"/>
      <c r="E117" s="1"/>
      <c r="F117" s="10"/>
      <c r="G117" s="10"/>
      <c r="H117" s="1"/>
      <c r="I117" s="1"/>
      <c r="J117" s="1"/>
      <c r="K117" s="1"/>
    </row>
    <row r="118" spans="1:11" ht="12.75">
      <c r="A118" s="2"/>
      <c r="B118" s="1" t="s">
        <v>228</v>
      </c>
      <c r="C118" s="1"/>
      <c r="D118" s="1"/>
      <c r="E118" s="1"/>
      <c r="F118" s="10"/>
      <c r="G118" s="10"/>
      <c r="H118" s="1"/>
      <c r="I118" s="1"/>
      <c r="J118" s="1"/>
      <c r="K118" s="1"/>
    </row>
    <row r="119" spans="1:11" ht="12.75">
      <c r="A119" s="1"/>
      <c r="B119" s="1" t="s">
        <v>229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 t="s">
        <v>112</v>
      </c>
      <c r="B121" s="2" t="s">
        <v>56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 t="s">
        <v>57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 t="s">
        <v>113</v>
      </c>
      <c r="B124" s="2" t="s">
        <v>58</v>
      </c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2"/>
      <c r="B125" s="1" t="s">
        <v>59</v>
      </c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2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2" t="s">
        <v>114</v>
      </c>
      <c r="B127" s="2" t="s">
        <v>61</v>
      </c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2"/>
      <c r="B128" s="1" t="s">
        <v>165</v>
      </c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2"/>
      <c r="B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2"/>
      <c r="B130" s="1" t="s">
        <v>321</v>
      </c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2"/>
      <c r="B131" s="1" t="s">
        <v>322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2"/>
      <c r="B132" s="1" t="s">
        <v>323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/>
      <c r="B133" s="1" t="s">
        <v>324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/>
      <c r="B134" s="1" t="s">
        <v>325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 t="s">
        <v>115</v>
      </c>
      <c r="B136" s="2" t="s">
        <v>63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 t="s">
        <v>274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B138" s="1"/>
      <c r="C138" s="1"/>
      <c r="F138" s="19" t="s">
        <v>64</v>
      </c>
      <c r="G138" s="19" t="s">
        <v>65</v>
      </c>
      <c r="H138" s="19" t="s">
        <v>38</v>
      </c>
      <c r="I138" s="1"/>
      <c r="J138" s="1"/>
      <c r="K138" s="1"/>
    </row>
    <row r="139" spans="1:11" ht="12.75">
      <c r="A139" s="2"/>
      <c r="E139" s="19"/>
      <c r="F139" s="19" t="s">
        <v>6</v>
      </c>
      <c r="G139" s="19" t="s">
        <v>6</v>
      </c>
      <c r="H139" s="19" t="s">
        <v>6</v>
      </c>
      <c r="I139" s="1"/>
      <c r="J139" s="1"/>
      <c r="K139" s="1"/>
    </row>
    <row r="140" spans="1:11" ht="12.75">
      <c r="A140" s="2"/>
      <c r="B140" s="22" t="s">
        <v>66</v>
      </c>
      <c r="C140" s="22"/>
      <c r="D140" s="23"/>
      <c r="E140" s="19"/>
      <c r="F140" s="19"/>
      <c r="G140" s="19"/>
      <c r="H140" s="19"/>
      <c r="I140" s="1"/>
      <c r="J140" s="1"/>
      <c r="K140" s="1"/>
    </row>
    <row r="141" spans="1:11" ht="12.75">
      <c r="A141" s="2"/>
      <c r="B141" s="1" t="s">
        <v>67</v>
      </c>
      <c r="C141" s="1"/>
      <c r="D141" s="19"/>
      <c r="E141" s="19"/>
      <c r="F141" s="24">
        <v>10</v>
      </c>
      <c r="G141" s="24">
        <v>0</v>
      </c>
      <c r="H141" s="16">
        <f>+F141+G141</f>
        <v>10</v>
      </c>
      <c r="I141" s="1"/>
      <c r="J141" s="1"/>
      <c r="K141" s="1"/>
    </row>
    <row r="142" spans="1:11" ht="12.75">
      <c r="A142" s="2"/>
      <c r="B142" s="1" t="s">
        <v>245</v>
      </c>
      <c r="C142" s="1"/>
      <c r="D142" s="19"/>
      <c r="E142" s="19"/>
      <c r="F142" s="24">
        <v>24</v>
      </c>
      <c r="G142" s="24">
        <v>0</v>
      </c>
      <c r="H142" s="16">
        <f>+F142+G142</f>
        <v>24</v>
      </c>
      <c r="I142" s="1"/>
      <c r="J142" s="1"/>
      <c r="K142" s="1"/>
    </row>
    <row r="143" spans="1:11" ht="12.75">
      <c r="A143" s="2"/>
      <c r="B143" s="1" t="s">
        <v>68</v>
      </c>
      <c r="C143" s="1"/>
      <c r="D143" s="19"/>
      <c r="E143" s="19"/>
      <c r="F143" s="24">
        <v>1438</v>
      </c>
      <c r="G143" s="24">
        <v>0</v>
      </c>
      <c r="H143" s="16">
        <f>+F143+G143</f>
        <v>1438</v>
      </c>
      <c r="I143" s="1"/>
      <c r="J143" s="1"/>
      <c r="K143" s="1"/>
    </row>
    <row r="144" spans="1:11" ht="12.75">
      <c r="A144" s="2"/>
      <c r="B144" s="1" t="s">
        <v>300</v>
      </c>
      <c r="C144" s="1"/>
      <c r="D144" s="19"/>
      <c r="E144" s="19"/>
      <c r="F144" s="24">
        <v>1630</v>
      </c>
      <c r="G144" s="24">
        <v>0</v>
      </c>
      <c r="H144" s="16">
        <f>+F144+G144</f>
        <v>1630</v>
      </c>
      <c r="I144" s="1"/>
      <c r="J144" s="1"/>
      <c r="K144" s="1"/>
    </row>
    <row r="145" spans="1:11" ht="12.75">
      <c r="A145" s="2"/>
      <c r="B145" s="1" t="s">
        <v>69</v>
      </c>
      <c r="C145" s="1"/>
      <c r="D145" s="19"/>
      <c r="E145" s="19"/>
      <c r="F145" s="25">
        <v>205</v>
      </c>
      <c r="G145" s="25">
        <v>0</v>
      </c>
      <c r="H145" s="16">
        <f>+F145+G145</f>
        <v>205</v>
      </c>
      <c r="I145" s="1"/>
      <c r="J145" s="1"/>
      <c r="K145" s="1"/>
    </row>
    <row r="146" spans="1:11" ht="12.75">
      <c r="A146" s="2"/>
      <c r="B146" s="1" t="s">
        <v>0</v>
      </c>
      <c r="C146" s="1"/>
      <c r="D146" s="19"/>
      <c r="E146" s="19"/>
      <c r="F146" s="25">
        <f>SUM(F141:F145)</f>
        <v>3307</v>
      </c>
      <c r="G146" s="25">
        <f>SUM(G141:G145)</f>
        <v>0</v>
      </c>
      <c r="H146" s="26">
        <f>SUM(H141:H145)</f>
        <v>3307</v>
      </c>
      <c r="I146" s="1"/>
      <c r="J146" s="1"/>
      <c r="K146" s="1"/>
    </row>
    <row r="147" spans="1:11" ht="12.75">
      <c r="A147" s="2"/>
      <c r="B147" s="1"/>
      <c r="C147" s="1"/>
      <c r="D147" s="19"/>
      <c r="E147" s="19"/>
      <c r="F147" s="27" t="s">
        <v>0</v>
      </c>
      <c r="G147" s="1"/>
      <c r="H147" s="1"/>
      <c r="I147" s="1"/>
      <c r="J147" s="1"/>
      <c r="K147" s="1"/>
    </row>
    <row r="148" spans="1:11" ht="12.75">
      <c r="A148" s="38"/>
      <c r="B148" s="22" t="s">
        <v>70</v>
      </c>
      <c r="C148" s="22"/>
      <c r="D148" s="23"/>
      <c r="E148" s="19"/>
      <c r="F148" s="27"/>
      <c r="G148" s="1"/>
      <c r="H148" s="1"/>
      <c r="I148" s="1"/>
      <c r="J148" s="1"/>
      <c r="K148" s="1"/>
    </row>
    <row r="149" spans="1:11" ht="12.75">
      <c r="A149" s="38"/>
      <c r="B149" s="1" t="s">
        <v>71</v>
      </c>
      <c r="C149" s="1"/>
      <c r="D149" s="19"/>
      <c r="E149" s="19"/>
      <c r="F149" s="28">
        <v>671</v>
      </c>
      <c r="G149" s="10">
        <v>0</v>
      </c>
      <c r="H149" s="16">
        <f>+F149+G149</f>
        <v>671</v>
      </c>
      <c r="I149" s="1"/>
      <c r="J149" s="1"/>
      <c r="K149" s="1"/>
    </row>
    <row r="150" spans="1:11" ht="12.75">
      <c r="A150" s="2"/>
      <c r="B150" s="1" t="s">
        <v>245</v>
      </c>
      <c r="C150" s="1"/>
      <c r="D150" s="19"/>
      <c r="E150" s="19"/>
      <c r="F150" s="25">
        <v>31</v>
      </c>
      <c r="G150" s="8"/>
      <c r="H150" s="16">
        <f>+F150+G150</f>
        <v>31</v>
      </c>
      <c r="I150" s="1"/>
      <c r="J150" s="1"/>
      <c r="K150" s="1"/>
    </row>
    <row r="151" spans="1:11" ht="12.75">
      <c r="A151" s="2"/>
      <c r="B151" s="1" t="s">
        <v>0</v>
      </c>
      <c r="C151" s="1"/>
      <c r="D151" s="19"/>
      <c r="E151" s="19"/>
      <c r="F151" s="25">
        <f>+F149+F150</f>
        <v>702</v>
      </c>
      <c r="G151" s="25">
        <f>+G149+G150</f>
        <v>0</v>
      </c>
      <c r="H151" s="26">
        <f>+H149+H150</f>
        <v>702</v>
      </c>
      <c r="I151" s="1"/>
      <c r="J151" s="1"/>
      <c r="K151" s="1"/>
    </row>
    <row r="152" spans="1:11" ht="12.75">
      <c r="A152" s="2"/>
      <c r="B152" s="1"/>
      <c r="C152" s="1"/>
      <c r="D152" s="19"/>
      <c r="E152" s="19"/>
      <c r="F152" s="28"/>
      <c r="G152" s="28"/>
      <c r="H152" s="28"/>
      <c r="I152" s="1"/>
      <c r="J152" s="1"/>
      <c r="K152" s="1"/>
    </row>
    <row r="153" spans="1:11" ht="13.5" thickBot="1">
      <c r="A153" s="2"/>
      <c r="B153" s="1" t="s">
        <v>72</v>
      </c>
      <c r="C153" s="1"/>
      <c r="D153" s="19"/>
      <c r="E153" s="19"/>
      <c r="F153" s="29">
        <f>+F146+F151</f>
        <v>4009</v>
      </c>
      <c r="G153" s="29">
        <f>+G146+G151</f>
        <v>0</v>
      </c>
      <c r="H153" s="29">
        <f>+H146+H151</f>
        <v>4009</v>
      </c>
      <c r="I153" s="1"/>
      <c r="J153" s="1"/>
      <c r="K153" s="1"/>
    </row>
    <row r="154" spans="1:11" ht="12.75">
      <c r="A154" s="2"/>
      <c r="B154" s="1"/>
      <c r="C154" s="1"/>
      <c r="F154" s="10"/>
      <c r="G154" s="1"/>
      <c r="H154" s="1"/>
      <c r="I154" s="1"/>
      <c r="J154" s="1"/>
      <c r="K154" s="1"/>
    </row>
    <row r="155" spans="1:11" ht="12.75">
      <c r="A155" s="2" t="s">
        <v>116</v>
      </c>
      <c r="B155" s="2" t="s">
        <v>74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2"/>
      <c r="B156" s="1" t="s">
        <v>75</v>
      </c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2" t="s">
        <v>117</v>
      </c>
      <c r="B158" s="2" t="s">
        <v>76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2"/>
      <c r="B159" s="30" t="s">
        <v>275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2"/>
      <c r="B160" s="3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50" t="s">
        <v>155</v>
      </c>
      <c r="B161" s="1" t="s">
        <v>156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166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 t="s">
        <v>167</v>
      </c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/>
      <c r="B164" s="1" t="s">
        <v>168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2"/>
      <c r="B165" s="1" t="s">
        <v>302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1" t="s">
        <v>328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2"/>
      <c r="B167" s="1" t="s">
        <v>301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 t="s">
        <v>303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1" t="s">
        <v>304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50" t="s">
        <v>305</v>
      </c>
      <c r="B172" s="1" t="s">
        <v>306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2"/>
      <c r="B173" s="1" t="s">
        <v>307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44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 t="s">
        <v>157</v>
      </c>
      <c r="C175" s="1" t="s">
        <v>239</v>
      </c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/>
      <c r="B176" s="1"/>
      <c r="C176" s="1" t="s">
        <v>240</v>
      </c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2"/>
      <c r="B178" s="1" t="s">
        <v>158</v>
      </c>
      <c r="C178" s="1" t="s">
        <v>159</v>
      </c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1" t="s">
        <v>160</v>
      </c>
      <c r="C180" s="1" t="s">
        <v>241</v>
      </c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/>
      <c r="C181" s="1" t="s">
        <v>242</v>
      </c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 t="s">
        <v>161</v>
      </c>
      <c r="C183" s="1" t="s">
        <v>162</v>
      </c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 t="s">
        <v>163</v>
      </c>
      <c r="C185" s="1" t="s">
        <v>164</v>
      </c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44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 t="s">
        <v>243</v>
      </c>
      <c r="C187" s="69"/>
      <c r="D187" s="69"/>
      <c r="E187" s="69"/>
      <c r="F187" s="69"/>
      <c r="G187" s="69"/>
      <c r="H187" s="69"/>
      <c r="I187" s="69"/>
      <c r="J187" s="1"/>
      <c r="K187" s="1"/>
    </row>
    <row r="188" spans="1:11" ht="12.75">
      <c r="A188" s="2"/>
      <c r="B188" s="1" t="s">
        <v>244</v>
      </c>
      <c r="C188" s="69"/>
      <c r="D188" s="69"/>
      <c r="E188" s="69"/>
      <c r="F188" s="69"/>
      <c r="G188" s="69"/>
      <c r="H188" s="69"/>
      <c r="I188" s="69"/>
      <c r="J188" s="1"/>
      <c r="K188" s="1"/>
    </row>
    <row r="189" spans="1:11" ht="12.75">
      <c r="A189" s="2"/>
      <c r="B189" s="1" t="s">
        <v>308</v>
      </c>
      <c r="C189" s="69"/>
      <c r="D189" s="69"/>
      <c r="E189" s="69"/>
      <c r="F189" s="69"/>
      <c r="G189" s="69"/>
      <c r="H189" s="69"/>
      <c r="I189" s="69"/>
      <c r="J189" s="1"/>
      <c r="K189" s="1"/>
    </row>
    <row r="190" spans="1:11" ht="12.75">
      <c r="A190" s="2"/>
      <c r="B190" s="1" t="s">
        <v>309</v>
      </c>
      <c r="C190" s="69"/>
      <c r="D190" s="69"/>
      <c r="E190" s="69"/>
      <c r="F190" s="69"/>
      <c r="G190" s="69"/>
      <c r="H190" s="69"/>
      <c r="I190" s="69"/>
      <c r="J190" s="1"/>
      <c r="K190" s="1"/>
    </row>
    <row r="191" spans="1:11" ht="12.75">
      <c r="A191" s="2"/>
      <c r="B191" s="1" t="s">
        <v>310</v>
      </c>
      <c r="C191" s="69"/>
      <c r="D191" s="69"/>
      <c r="E191" s="69"/>
      <c r="F191" s="69"/>
      <c r="G191" s="69"/>
      <c r="H191" s="69"/>
      <c r="I191" s="69"/>
      <c r="J191" s="1"/>
      <c r="K191" s="1"/>
    </row>
    <row r="192" spans="1:11" ht="12.75">
      <c r="A192" s="2"/>
      <c r="B192" s="70"/>
      <c r="C192" s="69"/>
      <c r="D192" s="69"/>
      <c r="E192" s="69"/>
      <c r="F192" s="69"/>
      <c r="G192" s="69"/>
      <c r="H192" s="69"/>
      <c r="I192" s="69"/>
      <c r="J192" s="1"/>
      <c r="K192" s="1"/>
    </row>
    <row r="193" spans="1:11" ht="12.75">
      <c r="A193" s="2"/>
      <c r="B193" s="1" t="s">
        <v>311</v>
      </c>
      <c r="C193" s="69"/>
      <c r="D193" s="69"/>
      <c r="E193" s="69"/>
      <c r="F193" s="69"/>
      <c r="G193" s="69"/>
      <c r="H193" s="69"/>
      <c r="I193" s="69"/>
      <c r="J193" s="1"/>
      <c r="K193" s="1"/>
    </row>
    <row r="194" spans="1:11" ht="12.75">
      <c r="A194" s="2"/>
      <c r="B194" s="1" t="s">
        <v>312</v>
      </c>
      <c r="C194" s="69"/>
      <c r="D194" s="69"/>
      <c r="E194" s="69"/>
      <c r="F194" s="69"/>
      <c r="G194" s="69"/>
      <c r="H194" s="69"/>
      <c r="I194" s="69"/>
      <c r="J194" s="1"/>
      <c r="K194" s="1"/>
    </row>
    <row r="195" spans="1:11" ht="12.75">
      <c r="A195" s="2"/>
      <c r="B195" s="1" t="s">
        <v>313</v>
      </c>
      <c r="C195" s="69"/>
      <c r="D195" s="69"/>
      <c r="E195" s="69"/>
      <c r="F195" s="69"/>
      <c r="G195" s="69"/>
      <c r="H195" s="69"/>
      <c r="I195" s="69"/>
      <c r="J195" s="1"/>
      <c r="K195" s="1"/>
    </row>
    <row r="196" spans="1:11" ht="12.75">
      <c r="A196" s="2"/>
      <c r="B196" s="70"/>
      <c r="C196" s="69"/>
      <c r="D196" s="69"/>
      <c r="E196" s="69"/>
      <c r="F196" s="69"/>
      <c r="G196" s="69"/>
      <c r="H196" s="69"/>
      <c r="I196" s="69"/>
      <c r="J196" s="1"/>
      <c r="K196" s="1"/>
    </row>
    <row r="197" spans="1:11" ht="12.75">
      <c r="A197" s="34" t="s">
        <v>118</v>
      </c>
      <c r="B197" s="34" t="s">
        <v>78</v>
      </c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ht="12.75">
      <c r="A198" s="34"/>
      <c r="B198" s="34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ht="12.75">
      <c r="A199" s="34"/>
      <c r="B199" s="33" t="s">
        <v>314</v>
      </c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ht="12.75">
      <c r="A200" s="34"/>
      <c r="B200" s="33" t="s">
        <v>315</v>
      </c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ht="12.75">
      <c r="A201" s="34"/>
      <c r="B201" s="33" t="s">
        <v>316</v>
      </c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ht="12.75">
      <c r="A202" s="34"/>
      <c r="B202" s="33" t="s">
        <v>317</v>
      </c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ht="12.75">
      <c r="A203" s="34"/>
      <c r="B203" s="34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ht="12.75">
      <c r="A204" s="2" t="s">
        <v>119</v>
      </c>
      <c r="B204" s="2" t="s">
        <v>82</v>
      </c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2"/>
      <c r="B205" s="1" t="s">
        <v>318</v>
      </c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2"/>
      <c r="B206" s="1" t="s">
        <v>319</v>
      </c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2"/>
      <c r="B207" s="1" t="s">
        <v>320</v>
      </c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2" t="s">
        <v>120</v>
      </c>
      <c r="B209" s="2" t="s">
        <v>83</v>
      </c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2"/>
      <c r="B210" s="1" t="s">
        <v>144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2" t="s">
        <v>121</v>
      </c>
      <c r="B212" s="2" t="s">
        <v>84</v>
      </c>
      <c r="I212" s="1"/>
      <c r="J212" s="1"/>
      <c r="K212" s="1"/>
    </row>
    <row r="213" spans="1:11" ht="12.75">
      <c r="A213" s="1"/>
      <c r="B213" s="1" t="s">
        <v>276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 t="s">
        <v>122</v>
      </c>
      <c r="B215" s="2" t="s">
        <v>123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38" t="s">
        <v>138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38"/>
      <c r="C217" s="1"/>
      <c r="D217" s="1"/>
      <c r="E217" s="1"/>
      <c r="F217" s="1"/>
      <c r="G217" s="39" t="s">
        <v>19</v>
      </c>
      <c r="H217" s="40"/>
      <c r="I217" s="1"/>
      <c r="J217" s="1"/>
      <c r="K217" s="1"/>
    </row>
    <row r="218" spans="1:11" ht="12.75">
      <c r="A218" s="1"/>
      <c r="C218" s="11"/>
      <c r="D218" s="11"/>
      <c r="E218" s="11"/>
      <c r="G218" s="41" t="s">
        <v>3</v>
      </c>
      <c r="H218" s="41" t="s">
        <v>3</v>
      </c>
      <c r="J218" s="1"/>
      <c r="K218" s="1"/>
    </row>
    <row r="219" spans="1:11" ht="12.75">
      <c r="A219" s="1"/>
      <c r="B219" s="11"/>
      <c r="C219" s="11"/>
      <c r="D219" s="11"/>
      <c r="E219" s="11"/>
      <c r="G219" s="41" t="s">
        <v>89</v>
      </c>
      <c r="H219" s="41" t="s">
        <v>89</v>
      </c>
      <c r="K219" s="1"/>
    </row>
    <row r="220" spans="1:11" ht="12.75">
      <c r="A220" s="1"/>
      <c r="C220" s="45"/>
      <c r="D220" s="45"/>
      <c r="E220" s="11"/>
      <c r="G220" s="42">
        <v>39172</v>
      </c>
      <c r="H220" s="42">
        <v>38807</v>
      </c>
      <c r="K220" s="1"/>
    </row>
    <row r="221" spans="1:11" ht="12.75">
      <c r="A221" s="1"/>
      <c r="B221" s="11"/>
      <c r="C221" s="11"/>
      <c r="D221" s="11"/>
      <c r="E221" s="11"/>
      <c r="G221" s="43" t="s">
        <v>0</v>
      </c>
      <c r="H221" s="43" t="s">
        <v>0</v>
      </c>
      <c r="K221" s="1"/>
    </row>
    <row r="222" spans="1:11" ht="12.75">
      <c r="A222" s="1"/>
      <c r="B222" s="46" t="s">
        <v>235</v>
      </c>
      <c r="C222" s="11"/>
      <c r="D222" s="11"/>
      <c r="E222" s="11"/>
      <c r="G222" s="4"/>
      <c r="H222" s="4"/>
      <c r="J222" s="1"/>
      <c r="K222" s="1"/>
    </row>
    <row r="223" spans="1:11" ht="12.75">
      <c r="A223" s="1"/>
      <c r="B223" s="11" t="s">
        <v>230</v>
      </c>
      <c r="C223" s="11"/>
      <c r="D223" s="11"/>
      <c r="E223" s="11"/>
      <c r="G223" s="5"/>
      <c r="H223" s="5"/>
      <c r="J223" s="1"/>
      <c r="K223" s="1"/>
    </row>
    <row r="224" spans="1:11" ht="12.75">
      <c r="A224" s="1"/>
      <c r="B224" s="11" t="s">
        <v>296</v>
      </c>
      <c r="C224" s="11"/>
      <c r="D224" s="11"/>
      <c r="E224" s="11"/>
      <c r="G224" s="5">
        <v>592</v>
      </c>
      <c r="H224" s="5">
        <v>-905</v>
      </c>
      <c r="J224" s="1"/>
      <c r="K224" s="1"/>
    </row>
    <row r="225" spans="1:11" ht="12.75">
      <c r="A225" s="1"/>
      <c r="B225" s="11" t="s">
        <v>236</v>
      </c>
      <c r="C225" s="11"/>
      <c r="D225" s="11"/>
      <c r="E225" s="11"/>
      <c r="G225" s="6">
        <v>29</v>
      </c>
      <c r="H225" s="6">
        <v>40</v>
      </c>
      <c r="J225" s="1"/>
      <c r="K225" s="1"/>
    </row>
    <row r="226" spans="1:11" ht="12.75">
      <c r="A226" s="1"/>
      <c r="B226" s="11"/>
      <c r="C226" s="11"/>
      <c r="D226" s="11"/>
      <c r="E226" s="11"/>
      <c r="G226" s="71"/>
      <c r="H226" s="71"/>
      <c r="J226" s="1"/>
      <c r="K226" s="1"/>
    </row>
    <row r="227" spans="1:11" ht="12.75">
      <c r="A227" s="1"/>
      <c r="B227" s="11" t="s">
        <v>247</v>
      </c>
      <c r="C227" s="11"/>
      <c r="D227" s="11"/>
      <c r="E227" s="11"/>
      <c r="G227" s="5">
        <f>+G224+G225</f>
        <v>621</v>
      </c>
      <c r="H227" s="5">
        <f>+H224+H225</f>
        <v>-865</v>
      </c>
      <c r="J227" s="1"/>
      <c r="K227" s="1"/>
    </row>
    <row r="228" spans="1:11" ht="12.75">
      <c r="A228" s="1"/>
      <c r="B228" s="11" t="s">
        <v>231</v>
      </c>
      <c r="C228" s="11"/>
      <c r="D228" s="11"/>
      <c r="E228" s="11"/>
      <c r="G228" s="5">
        <v>0</v>
      </c>
      <c r="H228" s="5">
        <v>1524</v>
      </c>
      <c r="J228" s="1"/>
      <c r="K228" s="1"/>
    </row>
    <row r="229" spans="1:11" ht="12.75">
      <c r="A229" s="1"/>
      <c r="B229" s="11"/>
      <c r="C229" s="11"/>
      <c r="D229" s="11"/>
      <c r="E229" s="11"/>
      <c r="G229" s="72"/>
      <c r="H229" s="77"/>
      <c r="J229" s="1"/>
      <c r="K229" s="1"/>
    </row>
    <row r="230" spans="1:11" ht="13.5" thickBot="1">
      <c r="A230" s="1"/>
      <c r="B230" s="11"/>
      <c r="C230" s="11"/>
      <c r="D230" s="11"/>
      <c r="E230" s="11"/>
      <c r="G230" s="78">
        <f>+G227+G228</f>
        <v>621</v>
      </c>
      <c r="H230" s="79">
        <f>+H227+H228</f>
        <v>659</v>
      </c>
      <c r="J230" s="1"/>
      <c r="K230" s="1"/>
    </row>
    <row r="231" spans="1:11" ht="12.75">
      <c r="A231" s="1"/>
      <c r="B231" s="11"/>
      <c r="C231" s="11"/>
      <c r="D231" s="11"/>
      <c r="E231" s="11"/>
      <c r="G231" s="47"/>
      <c r="H231" s="47"/>
      <c r="J231" s="1"/>
      <c r="K231" s="1"/>
    </row>
    <row r="232" spans="1:11" ht="12.75">
      <c r="A232" s="1"/>
      <c r="B232" s="46" t="s">
        <v>124</v>
      </c>
      <c r="C232" s="11"/>
      <c r="D232" s="11"/>
      <c r="E232" s="11"/>
      <c r="G232" s="47"/>
      <c r="H232" s="47"/>
      <c r="J232" s="1"/>
      <c r="K232" s="1"/>
    </row>
    <row r="233" spans="1:11" ht="12.75">
      <c r="A233" s="1"/>
      <c r="B233" s="11" t="s">
        <v>125</v>
      </c>
      <c r="C233" s="11"/>
      <c r="D233" s="11"/>
      <c r="E233" s="11"/>
      <c r="G233" s="48"/>
      <c r="H233" s="48"/>
      <c r="J233" s="1"/>
      <c r="K233" s="1"/>
    </row>
    <row r="234" spans="1:11" ht="12.75">
      <c r="A234" s="1"/>
      <c r="B234" s="11" t="s">
        <v>152</v>
      </c>
      <c r="C234" s="11"/>
      <c r="D234" s="11"/>
      <c r="E234" s="11"/>
      <c r="G234" s="5">
        <v>51503</v>
      </c>
      <c r="H234" s="5">
        <v>51195</v>
      </c>
      <c r="J234" s="1"/>
      <c r="K234" s="1"/>
    </row>
    <row r="235" spans="1:11" ht="12.75">
      <c r="A235" s="1"/>
      <c r="B235" s="1" t="s">
        <v>237</v>
      </c>
      <c r="C235" s="1"/>
      <c r="D235" s="1"/>
      <c r="E235" s="1"/>
      <c r="F235" s="1"/>
      <c r="G235" s="5">
        <v>40646</v>
      </c>
      <c r="H235" s="5">
        <v>40593</v>
      </c>
      <c r="J235" s="1"/>
      <c r="K235" s="1"/>
    </row>
    <row r="236" spans="1:11" ht="12.75">
      <c r="A236" s="1"/>
      <c r="B236" s="11"/>
      <c r="C236" s="11"/>
      <c r="D236" s="11"/>
      <c r="E236" s="11"/>
      <c r="G236" s="12"/>
      <c r="H236" s="12"/>
      <c r="J236" s="1"/>
      <c r="K236" s="1"/>
    </row>
    <row r="237" spans="1:11" ht="12.75">
      <c r="A237" s="1"/>
      <c r="B237" s="11"/>
      <c r="C237" s="11"/>
      <c r="D237" s="11"/>
      <c r="E237" s="11"/>
      <c r="G237" s="6">
        <f>+G234+G235</f>
        <v>92149</v>
      </c>
      <c r="H237" s="6">
        <f>+H234+H235</f>
        <v>91788</v>
      </c>
      <c r="J237" s="1"/>
      <c r="K237" s="1"/>
    </row>
    <row r="238" spans="1:11" ht="12.75">
      <c r="A238" s="1"/>
      <c r="B238" s="11"/>
      <c r="C238" s="11"/>
      <c r="D238" s="11"/>
      <c r="E238" s="11"/>
      <c r="G238" s="5"/>
      <c r="H238" s="5"/>
      <c r="J238" s="1"/>
      <c r="K238" s="1"/>
    </row>
    <row r="239" spans="1:11" ht="12.75">
      <c r="A239" s="1"/>
      <c r="B239" s="46" t="s">
        <v>145</v>
      </c>
      <c r="C239" s="11"/>
      <c r="D239" s="11"/>
      <c r="E239" s="11"/>
      <c r="G239" s="47"/>
      <c r="H239" s="47"/>
      <c r="J239" s="1"/>
      <c r="K239" s="1"/>
    </row>
    <row r="240" spans="1:11" ht="12.75">
      <c r="A240" s="1"/>
      <c r="B240" s="11" t="s">
        <v>232</v>
      </c>
      <c r="C240" s="11"/>
      <c r="D240" s="11"/>
      <c r="E240" s="11"/>
      <c r="G240" s="66">
        <f>+G227/G237*100</f>
        <v>0.673908561134684</v>
      </c>
      <c r="H240" s="66">
        <f>+H227/H237*100</f>
        <v>-0.942388983309365</v>
      </c>
      <c r="J240" s="1"/>
      <c r="K240" s="1"/>
    </row>
    <row r="241" spans="1:11" ht="12.75">
      <c r="A241" s="1"/>
      <c r="B241" s="11" t="s">
        <v>233</v>
      </c>
      <c r="C241" s="11"/>
      <c r="D241" s="11"/>
      <c r="E241" s="11"/>
      <c r="G241" s="66">
        <f>+G228/G237*100</f>
        <v>0</v>
      </c>
      <c r="H241" s="66">
        <f>+H228/H237*100</f>
        <v>1.6603477578768466</v>
      </c>
      <c r="J241" s="1"/>
      <c r="K241" s="1"/>
    </row>
    <row r="242" spans="1:11" ht="13.5" thickBot="1">
      <c r="A242" s="1"/>
      <c r="B242" s="68" t="s">
        <v>234</v>
      </c>
      <c r="C242" s="11"/>
      <c r="D242" s="11"/>
      <c r="E242" s="11"/>
      <c r="G242" s="67">
        <f>+G240+G241</f>
        <v>0.673908561134684</v>
      </c>
      <c r="H242" s="67">
        <f>+H240+H241</f>
        <v>0.7179587745674816</v>
      </c>
      <c r="J242" s="1"/>
      <c r="K242" s="1"/>
    </row>
    <row r="243" spans="1:11" ht="12.75">
      <c r="A243" s="1"/>
      <c r="B243" s="46"/>
      <c r="C243" s="11"/>
      <c r="D243" s="11"/>
      <c r="E243" s="11"/>
      <c r="G243" s="49"/>
      <c r="H243" s="49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</sheetData>
  <printOptions/>
  <pageMargins left="0.75" right="0.97" top="0.33" bottom="0.3" header="0.3" footer="0.3"/>
  <pageSetup horizontalDpi="600" verticalDpi="600" orientation="portrait" scale="80" r:id="rId1"/>
  <rowBreaks count="3" manualBreakCount="3">
    <brk id="66" max="8" man="1"/>
    <brk id="134" max="8" man="1"/>
    <brk id="1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2007-05-28T04:43:39Z</cp:lastPrinted>
  <dcterms:created xsi:type="dcterms:W3CDTF">1999-11-25T03:32:38Z</dcterms:created>
  <dcterms:modified xsi:type="dcterms:W3CDTF">2007-05-28T04:48:09Z</dcterms:modified>
  <cp:category/>
  <cp:version/>
  <cp:contentType/>
  <cp:contentStatus/>
</cp:coreProperties>
</file>